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<sst xmlns="http://schemas.openxmlformats.org/spreadsheetml/2006/main" uniqueCount="48">
  <si>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</si>
  <si>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</si>
  <si>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</si>
  <si>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</si>
  <si>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</si>
  <si>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</si>
  <si>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</si>
  <si>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TAB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</si>
  <si>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VDSS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</si>
  <si>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= 5V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</si>
  <si>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</si>
  <si>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 Max 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(3V)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</si>
  <si>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 Max @V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(5V)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</si>
  <si>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 Max 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(10V)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</si>
  <si>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DS(SC)</t>
    </r>
    <r>
      <rPr>
        <rFont val="Calibri"/>
        <b val="false"/>
        <i val="false"/>
        <strike val="false"/>
        <color rgb="FF000000"/>
        <sz val="11"/>
        <u val="none"/>
      </rPr>
      <t xml:space="preserve">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= 5V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</si>
  <si>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EAS (mJ)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</si>
  <si>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J (°C)</t>
    </r>
  </si>
  <si>
    <t>Packages</t>
  </si>
  <si>
    <t>60V SELF-PROTECTED LOW-SIDE INTELLIFET MOSFET SWITCH</t>
  </si>
  <si>
    <t>No</t>
  </si>
  <si>
    <t>Standard</t>
  </si>
  <si>
    <t>Single</t>
  </si>
  <si>
    <t>N</t>
  </si>
  <si>
    <t>Drain</t>
  </si>
  <si>
    <t>SOT223 (Type DN)</t>
  </si>
  <si>
    <t>60V Self-Protected Low-Side IntelliFET MOSFET Switch</t>
  </si>
  <si>
    <t>SOT223</t>
  </si>
  <si>
    <t>Yes</t>
  </si>
  <si>
    <t>Automotive</t>
  </si>
  <si>
    <t>Source</t>
  </si>
  <si>
    <t>60V N-CHANNEL SELF PROTECTED ENHANCEMENT MODE IntelliFET MOSFET</t>
  </si>
  <si>
    <t>60V N-CHANNEL SELF PROTECTED ENHANCEMENT MODE INTELLIFET MOSFET WITH PROGRAMMABLE CURRENT LIMIT</t>
  </si>
  <si>
    <t>60V N-CHANNEL SELF PROTECTED ENHANCEMENT MODE INTELLIFET MOSFET</t>
  </si>
  <si>
    <t>60V N-CHANNEL SELF PROTECTED ENHANCEMENT MODE INTELLIFET  MOSFET</t>
  </si>
  <si>
    <t>Dual</t>
  </si>
  <si>
    <t>SO-8</t>
  </si>
  <si>
    <t>60V N-CHANNEL SELF PROTECTED ENHANCEMENT MODE INTELLIFET? MOSFET</t>
  </si>
  <si>
    <t>SM-8</t>
  </si>
  <si>
    <t>60V N-CHANNEL SELF PROTECTED ENHANCEMENT MODE DMN2027USS IntelliFET MOSFET</t>
  </si>
  <si>
    <t>SOT23F</t>
  </si>
  <si>
    <t>60V N-CHANNEL SELF PROTECTED ENHANCEMENT MODE
IntelliFET MOSFET</t>
  </si>
  <si>
    <t>60V N-CHANNEL SELF PROTECTED ENHANCEMENT MODE IntelliFET TM MOSFET</t>
  </si>
  <si>
    <t>60V N-CHANNEL SELF-PROTECTED ENHANCEMENT MODE LOW-SIDE IntelliFET</t>
  </si>
  <si>
    <t>60V Dual N-Channel Self Protected Enhancement Mode IntelliFET MOSFET</t>
  </si>
  <si>
    <t>60V DUAL N-CHANNEL SELF PROTECTED ENHANCEMENT MODE INTELLIFET ? MOSFET</t>
  </si>
  <si>
    <t>60V DUAL N-CHANNEL SELF PROTECTED ENHANCEMENT MODE INTELLIFET MOSFET</t>
  </si>
  <si>
    <t>60V Dual N-Channel Self-Protected Enhancement Mode IntelliFET MOSFET</t>
  </si>
  <si>
    <t>60V N-Channel Self-Protected Enhancement Mode IntelliFET MOSFET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</si>
</sst>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SP75G" TargetMode="External"/><Relationship Id="rId_hyperlink_2" Type="http://schemas.openxmlformats.org/officeDocument/2006/relationships/hyperlink" Target="https://www.diodes.com/assets/Datasheets/BSP75G.pdf" TargetMode="External"/><Relationship Id="rId_hyperlink_3" Type="http://schemas.openxmlformats.org/officeDocument/2006/relationships/hyperlink" Target="https://www.diodes.com/part/view/BSP75G-13" TargetMode="External"/><Relationship Id="rId_hyperlink_4" Type="http://schemas.openxmlformats.org/officeDocument/2006/relationships/hyperlink" Target="https://www.diodes.com/assets/Datasheets/BSP75G-13.pdf" TargetMode="External"/><Relationship Id="rId_hyperlink_5" Type="http://schemas.openxmlformats.org/officeDocument/2006/relationships/hyperlink" Target="https://www.diodes.com/part/view/BSP75GQ" TargetMode="External"/><Relationship Id="rId_hyperlink_6" Type="http://schemas.openxmlformats.org/officeDocument/2006/relationships/hyperlink" Target="https://www.diodes.com/assets/Datasheets/BSP75GQ.pdf" TargetMode="External"/><Relationship Id="rId_hyperlink_7" Type="http://schemas.openxmlformats.org/officeDocument/2006/relationships/hyperlink" Target="https://www.diodes.com/part/view/BSP75GQ-13" TargetMode="External"/><Relationship Id="rId_hyperlink_8" Type="http://schemas.openxmlformats.org/officeDocument/2006/relationships/hyperlink" Target="https://www.diodes.com/assets/Datasheets/BSP75GQ-13.pdf" TargetMode="External"/><Relationship Id="rId_hyperlink_9" Type="http://schemas.openxmlformats.org/officeDocument/2006/relationships/hyperlink" Target="https://www.diodes.com/part/view/BSP75N" TargetMode="External"/><Relationship Id="rId_hyperlink_10" Type="http://schemas.openxmlformats.org/officeDocument/2006/relationships/hyperlink" Target="https://www.diodes.com/assets/Datasheets/BSP75N.pdf" TargetMode="External"/><Relationship Id="rId_hyperlink_11" Type="http://schemas.openxmlformats.org/officeDocument/2006/relationships/hyperlink" Target="https://www.diodes.com/part/view/BSP75N-13" TargetMode="External"/><Relationship Id="rId_hyperlink_12" Type="http://schemas.openxmlformats.org/officeDocument/2006/relationships/hyperlink" Target="https://www.diodes.com/assets/Datasheets/BSP75N-13.pdf" TargetMode="External"/><Relationship Id="rId_hyperlink_13" Type="http://schemas.openxmlformats.org/officeDocument/2006/relationships/hyperlink" Target="https://www.diodes.com/part/view/BSP75NQ" TargetMode="External"/><Relationship Id="rId_hyperlink_14" Type="http://schemas.openxmlformats.org/officeDocument/2006/relationships/hyperlink" Target="https://www.diodes.com/assets/Datasheets/BSP75NQ.pdf" TargetMode="External"/><Relationship Id="rId_hyperlink_15" Type="http://schemas.openxmlformats.org/officeDocument/2006/relationships/hyperlink" Target="https://www.diodes.com/part/view/BSP75NQ-13" TargetMode="External"/><Relationship Id="rId_hyperlink_16" Type="http://schemas.openxmlformats.org/officeDocument/2006/relationships/hyperlink" Target="https://www.diodes.com/assets/Datasheets/BSP75NQ-13.pdf" TargetMode="External"/><Relationship Id="rId_hyperlink_17" Type="http://schemas.openxmlformats.org/officeDocument/2006/relationships/hyperlink" Target="https://www.diodes.com/part/view/ZXMS6001N3" TargetMode="External"/><Relationship Id="rId_hyperlink_18" Type="http://schemas.openxmlformats.org/officeDocument/2006/relationships/hyperlink" Target="https://www.diodes.com/assets/Datasheets/ZXMS6001N3.pdf" TargetMode="External"/><Relationship Id="rId_hyperlink_19" Type="http://schemas.openxmlformats.org/officeDocument/2006/relationships/hyperlink" Target="https://www.diodes.com/part/view/ZXMS6001N3Q" TargetMode="External"/><Relationship Id="rId_hyperlink_20" Type="http://schemas.openxmlformats.org/officeDocument/2006/relationships/hyperlink" Target="https://www.diodes.com/assets/Datasheets/ZXMS6001N3Q.pdf" TargetMode="External"/><Relationship Id="rId_hyperlink_21" Type="http://schemas.openxmlformats.org/officeDocument/2006/relationships/hyperlink" Target="https://www.diodes.com/part/view/ZXMS6003G" TargetMode="External"/><Relationship Id="rId_hyperlink_22" Type="http://schemas.openxmlformats.org/officeDocument/2006/relationships/hyperlink" Target="https://www.diodes.com/assets/Datasheets/ZXMS6003G.pdf" TargetMode="External"/><Relationship Id="rId_hyperlink_23" Type="http://schemas.openxmlformats.org/officeDocument/2006/relationships/hyperlink" Target="https://www.diodes.com/part/view/ZXMS6004DG" TargetMode="External"/><Relationship Id="rId_hyperlink_24" Type="http://schemas.openxmlformats.org/officeDocument/2006/relationships/hyperlink" Target="https://www.diodes.com/assets/Datasheets/ZXMS6004DG.pdf" TargetMode="External"/><Relationship Id="rId_hyperlink_25" Type="http://schemas.openxmlformats.org/officeDocument/2006/relationships/hyperlink" Target="https://www.diodes.com/part/view/ZXMS6004DGQ" TargetMode="External"/><Relationship Id="rId_hyperlink_26" Type="http://schemas.openxmlformats.org/officeDocument/2006/relationships/hyperlink" Target="https://www.diodes.com/assets/Datasheets/ZXMS6004DGQ.pdf" TargetMode="External"/><Relationship Id="rId_hyperlink_27" Type="http://schemas.openxmlformats.org/officeDocument/2006/relationships/hyperlink" Target="https://www.diodes.com/part/view/ZXMS6004DGQ-13" TargetMode="External"/><Relationship Id="rId_hyperlink_28" Type="http://schemas.openxmlformats.org/officeDocument/2006/relationships/hyperlink" Target="https://www.diodes.com/assets/Datasheets/ZXMS6004DGQ-13.pdf" TargetMode="External"/><Relationship Id="rId_hyperlink_29" Type="http://schemas.openxmlformats.org/officeDocument/2006/relationships/hyperlink" Target="https://www.diodes.com/part/view/ZXMS6004DN8" TargetMode="External"/><Relationship Id="rId_hyperlink_30" Type="http://schemas.openxmlformats.org/officeDocument/2006/relationships/hyperlink" Target="https://www.diodes.com/assets/Datasheets/ZXMS6004DN8.pdf" TargetMode="External"/><Relationship Id="rId_hyperlink_31" Type="http://schemas.openxmlformats.org/officeDocument/2006/relationships/hyperlink" Target="https://www.diodes.com/part/view/ZXMS6004DN8Q" TargetMode="External"/><Relationship Id="rId_hyperlink_32" Type="http://schemas.openxmlformats.org/officeDocument/2006/relationships/hyperlink" Target="https://www.diodes.com/assets/Datasheets/ZXMS6004DN8Q.pdf" TargetMode="External"/><Relationship Id="rId_hyperlink_33" Type="http://schemas.openxmlformats.org/officeDocument/2006/relationships/hyperlink" Target="https://www.diodes.com/part/view/ZXMS6004DT8" TargetMode="External"/><Relationship Id="rId_hyperlink_34" Type="http://schemas.openxmlformats.org/officeDocument/2006/relationships/hyperlink" Target="https://www.diodes.com/assets/Datasheets/ZXMS6004DT8.pdf" TargetMode="External"/><Relationship Id="rId_hyperlink_35" Type="http://schemas.openxmlformats.org/officeDocument/2006/relationships/hyperlink" Target="https://www.diodes.com/part/view/ZXMS6004DT8Q" TargetMode="External"/><Relationship Id="rId_hyperlink_36" Type="http://schemas.openxmlformats.org/officeDocument/2006/relationships/hyperlink" Target="https://www.diodes.com/assets/Datasheets/ZXMS6004DT8Q.pdf" TargetMode="External"/><Relationship Id="rId_hyperlink_37" Type="http://schemas.openxmlformats.org/officeDocument/2006/relationships/hyperlink" Target="https://www.diodes.com/part/view/ZXMS6004FF" TargetMode="External"/><Relationship Id="rId_hyperlink_38" Type="http://schemas.openxmlformats.org/officeDocument/2006/relationships/hyperlink" Target="https://www.diodes.com/assets/Datasheets/ZXMS6004FF.pdf" TargetMode="External"/><Relationship Id="rId_hyperlink_39" Type="http://schemas.openxmlformats.org/officeDocument/2006/relationships/hyperlink" Target="https://www.diodes.com/part/view/ZXMS6004FF-7" TargetMode="External"/><Relationship Id="rId_hyperlink_40" Type="http://schemas.openxmlformats.org/officeDocument/2006/relationships/hyperlink" Target="https://www.diodes.com/assets/Datasheets/ZXMS6004FF-7.pdf" TargetMode="External"/><Relationship Id="rId_hyperlink_41" Type="http://schemas.openxmlformats.org/officeDocument/2006/relationships/hyperlink" Target="https://www.diodes.com/part/view/ZXMS6004FFQ" TargetMode="External"/><Relationship Id="rId_hyperlink_42" Type="http://schemas.openxmlformats.org/officeDocument/2006/relationships/hyperlink" Target="https://www.diodes.com/assets/Datasheets/ZXMS6004FFQ.pdf" TargetMode="External"/><Relationship Id="rId_hyperlink_43" Type="http://schemas.openxmlformats.org/officeDocument/2006/relationships/hyperlink" Target="https://www.diodes.com/part/view/ZXMS6004FFQ-7" TargetMode="External"/><Relationship Id="rId_hyperlink_44" Type="http://schemas.openxmlformats.org/officeDocument/2006/relationships/hyperlink" Target="https://www.diodes.com/assets/Datasheets/ZXMS6004FFQ-7.pdf" TargetMode="External"/><Relationship Id="rId_hyperlink_45" Type="http://schemas.openxmlformats.org/officeDocument/2006/relationships/hyperlink" Target="https://www.diodes.com/part/view/ZXMS6004N8" TargetMode="External"/><Relationship Id="rId_hyperlink_46" Type="http://schemas.openxmlformats.org/officeDocument/2006/relationships/hyperlink" Target="https://www.diodes.com/assets/Datasheets/ZXMS6004N8.pdf" TargetMode="External"/><Relationship Id="rId_hyperlink_47" Type="http://schemas.openxmlformats.org/officeDocument/2006/relationships/hyperlink" Target="https://www.diodes.com/part/view/ZXMS6004N8Q" TargetMode="External"/><Relationship Id="rId_hyperlink_48" Type="http://schemas.openxmlformats.org/officeDocument/2006/relationships/hyperlink" Target="https://www.diodes.com/assets/Datasheets/ZXMS6004N8Q.pdf" TargetMode="External"/><Relationship Id="rId_hyperlink_49" Type="http://schemas.openxmlformats.org/officeDocument/2006/relationships/hyperlink" Target="https://www.diodes.com/part/view/ZXMS6004SG" TargetMode="External"/><Relationship Id="rId_hyperlink_50" Type="http://schemas.openxmlformats.org/officeDocument/2006/relationships/hyperlink" Target="https://www.diodes.com/assets/Datasheets/ZXMS6004SG.pdf" TargetMode="External"/><Relationship Id="rId_hyperlink_51" Type="http://schemas.openxmlformats.org/officeDocument/2006/relationships/hyperlink" Target="https://www.diodes.com/part/view/ZXMS6004SGQ" TargetMode="External"/><Relationship Id="rId_hyperlink_52" Type="http://schemas.openxmlformats.org/officeDocument/2006/relationships/hyperlink" Target="https://www.diodes.com/assets/Datasheets/ZXMS6004SGQ.pdf" TargetMode="External"/><Relationship Id="rId_hyperlink_53" Type="http://schemas.openxmlformats.org/officeDocument/2006/relationships/hyperlink" Target="https://www.diodes.com/part/view/ZXMS6005DG" TargetMode="External"/><Relationship Id="rId_hyperlink_54" Type="http://schemas.openxmlformats.org/officeDocument/2006/relationships/hyperlink" Target="https://www.diodes.com/assets/Datasheets/ds32247.pdf" TargetMode="External"/><Relationship Id="rId_hyperlink_55" Type="http://schemas.openxmlformats.org/officeDocument/2006/relationships/hyperlink" Target="https://www.diodes.com/part/view/ZXMS6005DGQ-13" TargetMode="External"/><Relationship Id="rId_hyperlink_56" Type="http://schemas.openxmlformats.org/officeDocument/2006/relationships/hyperlink" Target="https://www.diodes.com/assets/Datasheets/ZXMS6005DGQ-13.pdf" TargetMode="External"/><Relationship Id="rId_hyperlink_57" Type="http://schemas.openxmlformats.org/officeDocument/2006/relationships/hyperlink" Target="https://www.diodes.com/part/view/ZXMS6005DGQTA" TargetMode="External"/><Relationship Id="rId_hyperlink_58" Type="http://schemas.openxmlformats.org/officeDocument/2006/relationships/hyperlink" Target="https://www.diodes.com/assets/Datasheets/ZXMS6005DGQ.pdf" TargetMode="External"/><Relationship Id="rId_hyperlink_59" Type="http://schemas.openxmlformats.org/officeDocument/2006/relationships/hyperlink" Target="https://www.diodes.com/part/view/ZXMS6005DN8" TargetMode="External"/><Relationship Id="rId_hyperlink_60" Type="http://schemas.openxmlformats.org/officeDocument/2006/relationships/hyperlink" Target="https://www.diodes.com/assets/Datasheets/ZXMS6005DN8.pdf" TargetMode="External"/><Relationship Id="rId_hyperlink_61" Type="http://schemas.openxmlformats.org/officeDocument/2006/relationships/hyperlink" Target="https://www.diodes.com/part/view/ZXMS6005DN8Q" TargetMode="External"/><Relationship Id="rId_hyperlink_62" Type="http://schemas.openxmlformats.org/officeDocument/2006/relationships/hyperlink" Target="https://www.diodes.com/assets/Datasheets/ZXMS6005DN8Q.pdf" TargetMode="External"/><Relationship Id="rId_hyperlink_63" Type="http://schemas.openxmlformats.org/officeDocument/2006/relationships/hyperlink" Target="https://www.diodes.com/part/view/ZXMS6005DT8" TargetMode="External"/><Relationship Id="rId_hyperlink_64" Type="http://schemas.openxmlformats.org/officeDocument/2006/relationships/hyperlink" Target="https://www.diodes.com/assets/Datasheets/ds32248.pdf" TargetMode="External"/><Relationship Id="rId_hyperlink_65" Type="http://schemas.openxmlformats.org/officeDocument/2006/relationships/hyperlink" Target="https://www.diodes.com/part/view/ZXMS6005DT8Q" TargetMode="External"/><Relationship Id="rId_hyperlink_66" Type="http://schemas.openxmlformats.org/officeDocument/2006/relationships/hyperlink" Target="https://www.diodes.com/assets/Datasheets/ZXMS6005DT8Q.pdf" TargetMode="External"/><Relationship Id="rId_hyperlink_67" Type="http://schemas.openxmlformats.org/officeDocument/2006/relationships/hyperlink" Target="https://www.diodes.com/part/view/ZXMS6005N8" TargetMode="External"/><Relationship Id="rId_hyperlink_68" Type="http://schemas.openxmlformats.org/officeDocument/2006/relationships/hyperlink" Target="https://www.diodes.com/assets/Datasheets/ZXMS6005N8.pdf" TargetMode="External"/><Relationship Id="rId_hyperlink_69" Type="http://schemas.openxmlformats.org/officeDocument/2006/relationships/hyperlink" Target="https://www.diodes.com/part/view/ZXMS6005N8Q" TargetMode="External"/><Relationship Id="rId_hyperlink_70" Type="http://schemas.openxmlformats.org/officeDocument/2006/relationships/hyperlink" Target="https://www.diodes.com/assets/Datasheets/ZXMS6005N8Q.pdf" TargetMode="External"/><Relationship Id="rId_hyperlink_71" Type="http://schemas.openxmlformats.org/officeDocument/2006/relationships/hyperlink" Target="https://www.diodes.com/part/view/ZXMS6005SG" TargetMode="External"/><Relationship Id="rId_hyperlink_72" Type="http://schemas.openxmlformats.org/officeDocument/2006/relationships/hyperlink" Target="https://www.diodes.com/assets/Datasheets/ds32249.pdf" TargetMode="External"/><Relationship Id="rId_hyperlink_73" Type="http://schemas.openxmlformats.org/officeDocument/2006/relationships/hyperlink" Target="https://www.diodes.com/part/view/ZXMS6005SGQ" TargetMode="External"/><Relationship Id="rId_hyperlink_74" Type="http://schemas.openxmlformats.org/officeDocument/2006/relationships/hyperlink" Target="https://www.diodes.com/assets/Datasheets/ZXMS6005SGQ.pdf" TargetMode="External"/><Relationship Id="rId_hyperlink_75" Type="http://schemas.openxmlformats.org/officeDocument/2006/relationships/hyperlink" Target="https://www.diodes.com/part/view/ZXMS6006DG" TargetMode="External"/><Relationship Id="rId_hyperlink_76" Type="http://schemas.openxmlformats.org/officeDocument/2006/relationships/hyperlink" Target="https://www.diodes.com/assets/Datasheets/ZXMS6006DG.pdf" TargetMode="External"/><Relationship Id="rId_hyperlink_77" Type="http://schemas.openxmlformats.org/officeDocument/2006/relationships/hyperlink" Target="https://www.diodes.com/part/view/ZXMS6006DGQ" TargetMode="External"/><Relationship Id="rId_hyperlink_78" Type="http://schemas.openxmlformats.org/officeDocument/2006/relationships/hyperlink" Target="https://www.diodes.com/assets/Datasheets/ZXMS6006DGQ.pdf" TargetMode="External"/><Relationship Id="rId_hyperlink_79" Type="http://schemas.openxmlformats.org/officeDocument/2006/relationships/hyperlink" Target="https://www.diodes.com/part/view/ZXMS6006DGQ-13" TargetMode="External"/><Relationship Id="rId_hyperlink_80" Type="http://schemas.openxmlformats.org/officeDocument/2006/relationships/hyperlink" Target="https://www.diodes.com/assets/Datasheets/ZXMS6006DGQ-13.pdf" TargetMode="External"/><Relationship Id="rId_hyperlink_81" Type="http://schemas.openxmlformats.org/officeDocument/2006/relationships/hyperlink" Target="https://www.diodes.com/part/view/ZXMS6006DN8Q" TargetMode="External"/><Relationship Id="rId_hyperlink_82" Type="http://schemas.openxmlformats.org/officeDocument/2006/relationships/hyperlink" Target="https://www.diodes.com/assets/Datasheets/ZXMS6006DN8Q.pdf" TargetMode="External"/><Relationship Id="rId_hyperlink_83" Type="http://schemas.openxmlformats.org/officeDocument/2006/relationships/hyperlink" Target="https://www.diodes.com/part/view/ZXMS6006DT8" TargetMode="External"/><Relationship Id="rId_hyperlink_84" Type="http://schemas.openxmlformats.org/officeDocument/2006/relationships/hyperlink" Target="https://www.diodes.com/assets/Datasheets/ZXMS6006DT8.pdf" TargetMode="External"/><Relationship Id="rId_hyperlink_85" Type="http://schemas.openxmlformats.org/officeDocument/2006/relationships/hyperlink" Target="https://www.diodes.com/part/view/ZXMS6006DT8Q" TargetMode="External"/><Relationship Id="rId_hyperlink_86" Type="http://schemas.openxmlformats.org/officeDocument/2006/relationships/hyperlink" Target="https://www.diodes.com/assets/Datasheets/ZXMS6006DT8Q.pdf" TargetMode="External"/><Relationship Id="rId_hyperlink_87" Type="http://schemas.openxmlformats.org/officeDocument/2006/relationships/hyperlink" Target="https://www.diodes.com/part/view/ZXMS6006SG" TargetMode="External"/><Relationship Id="rId_hyperlink_88" Type="http://schemas.openxmlformats.org/officeDocument/2006/relationships/hyperlink" Target="https://www.diodes.com/assets/Datasheets/ZXMS6006SG.pdf" TargetMode="External"/><Relationship Id="rId_hyperlink_89" Type="http://schemas.openxmlformats.org/officeDocument/2006/relationships/hyperlink" Target="https://www.diodes.com/part/view/ZXMS6006SGQ" TargetMode="External"/><Relationship Id="rId_hyperlink_90" Type="http://schemas.openxmlformats.org/officeDocument/2006/relationships/hyperlink" Target="https://www.diodes.com/assets/Datasheets/ZXMS6006SGQ.pdf" TargetMode="External"/><Relationship Id="rId_hyperlink_91" Type="http://schemas.openxmlformats.org/officeDocument/2006/relationships/hyperlink" Target="https://www.diodes.com/part/view/ZXMS6008DN8" TargetMode="External"/><Relationship Id="rId_hyperlink_92" Type="http://schemas.openxmlformats.org/officeDocument/2006/relationships/hyperlink" Target="https://www.diodes.com/assets/Datasheets/ZXMS6008DN8.pdf" TargetMode="External"/><Relationship Id="rId_hyperlink_93" Type="http://schemas.openxmlformats.org/officeDocument/2006/relationships/hyperlink" Target="https://www.diodes.com/part/view/ZXMS6008DN8Q" TargetMode="External"/><Relationship Id="rId_hyperlink_94" Type="http://schemas.openxmlformats.org/officeDocument/2006/relationships/hyperlink" Target="https://www.diodes.com/assets/Datasheets/ZXMS6008DN8Q.pdf" TargetMode="External"/><Relationship Id="rId_hyperlink_95" Type="http://schemas.openxmlformats.org/officeDocument/2006/relationships/hyperlink" Target="https://www.diodes.com/part/view/ZXMS6008FF" TargetMode="External"/><Relationship Id="rId_hyperlink_96" Type="http://schemas.openxmlformats.org/officeDocument/2006/relationships/hyperlink" Target="https://www.diodes.com/assets/Datasheets/ZXMS6008FF.pdf" TargetMode="External"/><Relationship Id="rId_hyperlink_97" Type="http://schemas.openxmlformats.org/officeDocument/2006/relationships/hyperlink" Target="https://www.diodes.com/part/view/ZXMS6008FFQ" TargetMode="External"/><Relationship Id="rId_hyperlink_98" Type="http://schemas.openxmlformats.org/officeDocument/2006/relationships/hyperlink" Target="https://www.diodes.com/assets/Datasheets/ZXMS6008FFQ.pdf" TargetMode="External"/><Relationship Id="rId_hyperlink_99" Type="http://schemas.openxmlformats.org/officeDocument/2006/relationships/hyperlink" Target="https://www.diodes.com/part/view/ZXMS6008N8" TargetMode="External"/><Relationship Id="rId_hyperlink_100" Type="http://schemas.openxmlformats.org/officeDocument/2006/relationships/hyperlink" Target="https://www.diodes.com/assets/Datasheets/ZXMS6008N8.pdf" TargetMode="External"/><Relationship Id="rId_hyperlink_101" Type="http://schemas.openxmlformats.org/officeDocument/2006/relationships/hyperlink" Target="https://www.diodes.com/part/view/ZXMS6008N8Q" TargetMode="External"/><Relationship Id="rId_hyperlink_102" Type="http://schemas.openxmlformats.org/officeDocument/2006/relationships/hyperlink" Target="https://www.diodes.com/assets/Datasheets/ZXMS6008N8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5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113.115" bestFit="true" customWidth="true" style="0"/>
    <col min="4" max="4" width="16.425" bestFit="true" customWidth="true" style="0"/>
    <col min="5" max="5" width="50.559" bestFit="true" customWidth="true" style="0"/>
    <col min="6" max="6" width="16.425" bestFit="true" customWidth="true" style="0"/>
    <col min="7" max="7" width="10.569" bestFit="true" customWidth="true" style="0"/>
    <col min="8" max="8" width="8.141" bestFit="true" customWidth="true" style="0"/>
    <col min="9" max="9" width="11.711" bestFit="true" customWidth="true" style="0"/>
    <col min="10" max="10" width="18.71" bestFit="true" customWidth="true" style="0"/>
    <col min="11" max="11" width="8.141" bestFit="true" customWidth="true" style="0"/>
    <col min="12" max="12" width="32.992" bestFit="true" customWidth="true" style="0"/>
    <col min="13" max="13" width="31.707" bestFit="true" customWidth="true" style="0"/>
    <col min="14" max="14" width="34.135" bestFit="true" customWidth="true" style="0"/>
    <col min="15" max="15" width="24.708" bestFit="true" customWidth="true" style="0"/>
    <col min="16" max="16" width="10.569" bestFit="true" customWidth="true" style="0"/>
    <col min="17" max="17" width="9.283" bestFit="true" customWidth="true" style="0"/>
    <col min="18" max="18" width="19.995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TAB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VDSS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5V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(3V) (mΩ)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@V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(5V) (mΩ)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(10V) (mΩ)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DS(SC)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5V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EAS (mJ)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J (°C)</t>
          </r>
        </is>
      </c>
      <c r="R1" s="1" t="s">
        <v>17</v>
      </c>
    </row>
    <row r="2" spans="1:18">
      <c r="A2" t="str">
        <f>Hyperlink("https://www.diodes.com/part/view/BSP75G","BSP75G")</f>
        <v>BSP75G</v>
      </c>
      <c r="B2" t="str">
        <f>Hyperlink("https://www.diodes.com/assets/Datasheets/BSP75G.pdf","BSP75G Datasheet")</f>
        <v>BSP75G Datasheet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60</v>
      </c>
      <c r="J2">
        <v>1.4</v>
      </c>
      <c r="K2">
        <v>2.5</v>
      </c>
      <c r="M2">
        <v>675</v>
      </c>
      <c r="N2">
        <v>550</v>
      </c>
      <c r="O2">
        <v>36</v>
      </c>
      <c r="P2">
        <v>550</v>
      </c>
      <c r="Q2">
        <v>150</v>
      </c>
      <c r="R2" t="s">
        <v>24</v>
      </c>
    </row>
    <row r="3" spans="1:18">
      <c r="A3" t="str">
        <f>Hyperlink("https://www.diodes.com/part/view/BSP75G-13","BSP75G-13")</f>
        <v>BSP75G-13</v>
      </c>
      <c r="B3" t="str">
        <f>Hyperlink("https://www.diodes.com/assets/Datasheets/BSP75G-13.pdf","BSP75G-13 Datasheet")</f>
        <v>BSP75G-13 Datasheet</v>
      </c>
      <c r="C3" t="s">
        <v>25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>
        <v>60</v>
      </c>
      <c r="J3">
        <v>1.4</v>
      </c>
      <c r="K3">
        <v>2.5</v>
      </c>
      <c r="M3">
        <v>675</v>
      </c>
      <c r="N3">
        <v>550</v>
      </c>
      <c r="O3">
        <v>36</v>
      </c>
      <c r="P3">
        <v>550</v>
      </c>
      <c r="Q3">
        <v>150</v>
      </c>
      <c r="R3" t="s">
        <v>26</v>
      </c>
    </row>
    <row r="4" spans="1:18">
      <c r="A4" t="str">
        <f>Hyperlink("https://www.diodes.com/part/view/BSP75GQ","BSP75GQ")</f>
        <v>BSP75GQ</v>
      </c>
      <c r="B4" t="str">
        <f>Hyperlink("https://www.diodes.com/assets/Datasheets/BSP75GQ.pdf","BSP75GQ Datasheet")</f>
        <v>BSP75GQ Datasheet</v>
      </c>
      <c r="C4" t="s">
        <v>18</v>
      </c>
      <c r="D4" t="s">
        <v>27</v>
      </c>
      <c r="E4" t="s">
        <v>28</v>
      </c>
      <c r="F4" t="s">
        <v>21</v>
      </c>
      <c r="G4" t="s">
        <v>22</v>
      </c>
      <c r="H4" t="s">
        <v>23</v>
      </c>
      <c r="I4">
        <v>60</v>
      </c>
      <c r="J4">
        <v>1.4</v>
      </c>
      <c r="K4">
        <v>2.5</v>
      </c>
      <c r="M4">
        <v>675</v>
      </c>
      <c r="N4">
        <v>550</v>
      </c>
      <c r="O4">
        <v>36</v>
      </c>
      <c r="P4">
        <v>550</v>
      </c>
      <c r="Q4">
        <v>150</v>
      </c>
      <c r="R4" t="s">
        <v>24</v>
      </c>
    </row>
    <row r="5" spans="1:18">
      <c r="A5" t="str">
        <f>Hyperlink("https://www.diodes.com/part/view/BSP75GQ-13","BSP75GQ-13")</f>
        <v>BSP75GQ-13</v>
      </c>
      <c r="B5" t="str">
        <f>Hyperlink("https://www.diodes.com/assets/Datasheets/BSP75GQ-13.pdf","BSP75GQ-13 Datasheet")</f>
        <v>BSP75GQ-13 Datasheet</v>
      </c>
      <c r="C5" t="s">
        <v>25</v>
      </c>
      <c r="D5" t="s">
        <v>27</v>
      </c>
      <c r="E5" t="s">
        <v>28</v>
      </c>
      <c r="F5" t="s">
        <v>21</v>
      </c>
      <c r="G5" t="s">
        <v>22</v>
      </c>
      <c r="H5" t="s">
        <v>23</v>
      </c>
      <c r="I5">
        <v>60</v>
      </c>
      <c r="J5">
        <v>1.4</v>
      </c>
      <c r="K5">
        <v>2.5</v>
      </c>
      <c r="M5">
        <v>675</v>
      </c>
      <c r="N5">
        <v>550</v>
      </c>
      <c r="O5">
        <v>36</v>
      </c>
      <c r="P5">
        <v>550</v>
      </c>
      <c r="Q5">
        <v>150</v>
      </c>
      <c r="R5" t="s">
        <v>26</v>
      </c>
    </row>
    <row r="6" spans="1:18">
      <c r="A6" t="str">
        <f>Hyperlink("https://www.diodes.com/part/view/BSP75N","BSP75N")</f>
        <v>BSP75N</v>
      </c>
      <c r="B6" t="str">
        <f>Hyperlink("https://www.diodes.com/assets/Datasheets/BSP75N.pdf","BSP75N Datasheet")</f>
        <v>BSP75N Datasheet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29</v>
      </c>
      <c r="I6">
        <v>60</v>
      </c>
      <c r="J6">
        <v>1.1</v>
      </c>
      <c r="K6">
        <v>1.5</v>
      </c>
      <c r="M6">
        <v>675</v>
      </c>
      <c r="N6">
        <v>550</v>
      </c>
      <c r="O6">
        <v>36</v>
      </c>
      <c r="P6">
        <v>550</v>
      </c>
      <c r="Q6">
        <v>150</v>
      </c>
      <c r="R6" t="s">
        <v>24</v>
      </c>
    </row>
    <row r="7" spans="1:18">
      <c r="A7" t="str">
        <f>Hyperlink("https://www.diodes.com/part/view/BSP75N-13","BSP75N-13")</f>
        <v>BSP75N-13</v>
      </c>
      <c r="B7" t="str">
        <f>Hyperlink("https://www.diodes.com/assets/Datasheets/BSP75N-13.pdf","BSP75N-13 Datasheet")</f>
        <v>BSP75N-13 Datasheet</v>
      </c>
      <c r="C7" t="s">
        <v>25</v>
      </c>
      <c r="D7" t="s">
        <v>19</v>
      </c>
      <c r="E7" t="s">
        <v>20</v>
      </c>
      <c r="F7" t="s">
        <v>21</v>
      </c>
      <c r="G7" t="s">
        <v>22</v>
      </c>
      <c r="H7" t="s">
        <v>29</v>
      </c>
      <c r="I7">
        <v>60</v>
      </c>
      <c r="J7">
        <v>1.1</v>
      </c>
      <c r="K7">
        <v>1.5</v>
      </c>
      <c r="M7">
        <v>675</v>
      </c>
      <c r="N7">
        <v>550</v>
      </c>
      <c r="O7">
        <v>36</v>
      </c>
      <c r="P7">
        <v>550</v>
      </c>
      <c r="Q7">
        <v>150</v>
      </c>
      <c r="R7" t="s">
        <v>26</v>
      </c>
    </row>
    <row r="8" spans="1:18">
      <c r="A8" t="str">
        <f>Hyperlink("https://www.diodes.com/part/view/BSP75NQ","BSP75NQ")</f>
        <v>BSP75NQ</v>
      </c>
      <c r="B8" t="str">
        <f>Hyperlink("https://www.diodes.com/assets/Datasheets/BSP75NQ.pdf","BSP75NQ Datasheet")</f>
        <v>BSP75NQ Datasheet</v>
      </c>
      <c r="C8" t="s">
        <v>18</v>
      </c>
      <c r="D8" t="s">
        <v>27</v>
      </c>
      <c r="E8" t="s">
        <v>28</v>
      </c>
      <c r="F8" t="s">
        <v>21</v>
      </c>
      <c r="G8" t="s">
        <v>22</v>
      </c>
      <c r="H8" t="s">
        <v>29</v>
      </c>
      <c r="I8">
        <v>60</v>
      </c>
      <c r="J8">
        <v>1.1</v>
      </c>
      <c r="K8">
        <v>1.5</v>
      </c>
      <c r="M8">
        <v>675</v>
      </c>
      <c r="N8">
        <v>550</v>
      </c>
      <c r="O8">
        <v>36</v>
      </c>
      <c r="P8">
        <v>550</v>
      </c>
      <c r="Q8">
        <v>150</v>
      </c>
      <c r="R8" t="s">
        <v>24</v>
      </c>
    </row>
    <row r="9" spans="1:18">
      <c r="A9" t="str">
        <f>Hyperlink("https://www.diodes.com/part/view/BSP75NQ-13","BSP75NQ-13")</f>
        <v>BSP75NQ-13</v>
      </c>
      <c r="B9" t="str">
        <f>Hyperlink("https://www.diodes.com/assets/Datasheets/BSP75NQ-13.pdf","BSP75NQ-13 Datasheet")</f>
        <v>BSP75NQ-13 Datasheet</v>
      </c>
      <c r="C9" t="s">
        <v>25</v>
      </c>
      <c r="D9" t="s">
        <v>27</v>
      </c>
      <c r="E9" t="s">
        <v>28</v>
      </c>
      <c r="F9" t="s">
        <v>21</v>
      </c>
      <c r="G9" t="s">
        <v>22</v>
      </c>
      <c r="H9" t="s">
        <v>29</v>
      </c>
      <c r="I9">
        <v>60</v>
      </c>
      <c r="J9">
        <v>1.1</v>
      </c>
      <c r="K9">
        <v>1.5</v>
      </c>
      <c r="M9">
        <v>675</v>
      </c>
      <c r="N9">
        <v>550</v>
      </c>
      <c r="O9">
        <v>36</v>
      </c>
      <c r="P9">
        <v>550</v>
      </c>
      <c r="Q9">
        <v>150</v>
      </c>
      <c r="R9" t="s">
        <v>26</v>
      </c>
    </row>
    <row r="10" spans="1:18">
      <c r="A10" t="str">
        <f>Hyperlink("https://www.diodes.com/part/view/ZXMS6001N3","ZXMS6001N3")</f>
        <v>ZXMS6001N3</v>
      </c>
      <c r="B10" t="str">
        <f>Hyperlink("https://www.diodes.com/assets/Datasheets/ZXMS6001N3.pdf","ZXMS6001N3 Datasheet")</f>
        <v>ZXMS6001N3 Datasheet</v>
      </c>
      <c r="C10" t="s">
        <v>30</v>
      </c>
      <c r="D10" t="s">
        <v>27</v>
      </c>
      <c r="E10" t="s">
        <v>20</v>
      </c>
      <c r="F10" t="s">
        <v>21</v>
      </c>
      <c r="G10" t="s">
        <v>22</v>
      </c>
      <c r="H10" t="s">
        <v>29</v>
      </c>
      <c r="I10">
        <v>60</v>
      </c>
      <c r="J10">
        <v>1.1</v>
      </c>
      <c r="K10">
        <v>1.5</v>
      </c>
      <c r="L10">
        <v>2000</v>
      </c>
      <c r="M10">
        <v>675</v>
      </c>
      <c r="O10">
        <v>36</v>
      </c>
      <c r="P10">
        <v>550</v>
      </c>
      <c r="Q10">
        <v>150</v>
      </c>
      <c r="R10" t="s">
        <v>24</v>
      </c>
    </row>
    <row r="11" spans="1:18">
      <c r="A11" t="str">
        <f>Hyperlink("https://www.diodes.com/part/view/ZXMS6001N3Q","ZXMS6001N3Q")</f>
        <v>ZXMS6001N3Q</v>
      </c>
      <c r="B11" t="str">
        <f>Hyperlink("https://www.diodes.com/assets/Datasheets/ZXMS6001N3Q.pdf","ZXMS6001N3Q Datasheet")</f>
        <v>ZXMS6001N3Q Datasheet</v>
      </c>
      <c r="C11" t="s">
        <v>30</v>
      </c>
      <c r="D11" t="s">
        <v>27</v>
      </c>
      <c r="E11" t="s">
        <v>28</v>
      </c>
      <c r="F11" t="s">
        <v>21</v>
      </c>
      <c r="G11" t="s">
        <v>22</v>
      </c>
      <c r="H11" t="s">
        <v>29</v>
      </c>
      <c r="I11">
        <v>60</v>
      </c>
      <c r="J11">
        <v>1.1</v>
      </c>
      <c r="K11">
        <v>1.5</v>
      </c>
      <c r="L11">
        <v>2000</v>
      </c>
      <c r="M11">
        <v>675</v>
      </c>
      <c r="O11">
        <v>36</v>
      </c>
      <c r="P11">
        <v>550</v>
      </c>
      <c r="Q11">
        <v>150</v>
      </c>
      <c r="R11" t="s">
        <v>24</v>
      </c>
    </row>
    <row r="12" spans="1:18">
      <c r="A12" t="str">
        <f>Hyperlink("https://www.diodes.com/part/view/ZXMS6003G","ZXMS6003G")</f>
        <v>ZXMS6003G</v>
      </c>
      <c r="B12" t="str">
        <f>Hyperlink("https://www.diodes.com/assets/Datasheets/ZXMS6003G.pdf","ZXMS6003G Datasheet")</f>
        <v>ZXMS6003G Datasheet</v>
      </c>
      <c r="C12" t="s">
        <v>31</v>
      </c>
      <c r="D12" t="s">
        <v>19</v>
      </c>
      <c r="E12" t="s">
        <v>20</v>
      </c>
      <c r="F12" t="s">
        <v>21</v>
      </c>
      <c r="G12" t="s">
        <v>22</v>
      </c>
      <c r="H12" t="s">
        <v>23</v>
      </c>
      <c r="I12">
        <v>60</v>
      </c>
      <c r="J12">
        <v>1.4</v>
      </c>
      <c r="K12">
        <v>2.5</v>
      </c>
      <c r="M12">
        <v>675</v>
      </c>
      <c r="N12">
        <v>500</v>
      </c>
      <c r="O12">
        <v>36</v>
      </c>
      <c r="P12">
        <v>550</v>
      </c>
      <c r="Q12">
        <v>150</v>
      </c>
      <c r="R12" t="s">
        <v>24</v>
      </c>
    </row>
    <row r="13" spans="1:18">
      <c r="A13" t="str">
        <f>Hyperlink("https://www.diodes.com/part/view/ZXMS6004DG","ZXMS6004DG")</f>
        <v>ZXMS6004DG</v>
      </c>
      <c r="B13" t="str">
        <f>Hyperlink("https://www.diodes.com/assets/Datasheets/ZXMS6004DG.pdf","ZXMS6004DG Datasheet")</f>
        <v>ZXMS6004DG Datasheet</v>
      </c>
      <c r="C13" t="s">
        <v>32</v>
      </c>
      <c r="D13" t="s">
        <v>27</v>
      </c>
      <c r="E13" t="s">
        <v>20</v>
      </c>
      <c r="F13" t="s">
        <v>21</v>
      </c>
      <c r="G13" t="s">
        <v>22</v>
      </c>
      <c r="H13" t="s">
        <v>23</v>
      </c>
      <c r="I13">
        <v>60</v>
      </c>
      <c r="J13">
        <v>1.3</v>
      </c>
      <c r="K13">
        <v>3</v>
      </c>
      <c r="L13">
        <v>600</v>
      </c>
      <c r="M13">
        <v>500</v>
      </c>
      <c r="O13">
        <v>36</v>
      </c>
      <c r="P13">
        <v>490</v>
      </c>
      <c r="Q13">
        <v>150</v>
      </c>
      <c r="R13" t="s">
        <v>24</v>
      </c>
    </row>
    <row r="14" spans="1:18">
      <c r="A14" t="str">
        <f>Hyperlink("https://www.diodes.com/part/view/ZXMS6004DGQ","ZXMS6004DGQ")</f>
        <v>ZXMS6004DGQ</v>
      </c>
      <c r="B14" t="str">
        <f>Hyperlink("https://www.diodes.com/assets/Datasheets/ZXMS6004DGQ.pdf","ZXMS6004DGQ Datasheet")</f>
        <v>ZXMS6004DGQ Datasheet</v>
      </c>
      <c r="C14" t="s">
        <v>32</v>
      </c>
      <c r="D14" t="s">
        <v>27</v>
      </c>
      <c r="E14" t="s">
        <v>28</v>
      </c>
      <c r="F14" t="s">
        <v>21</v>
      </c>
      <c r="G14" t="s">
        <v>22</v>
      </c>
      <c r="H14" t="s">
        <v>23</v>
      </c>
      <c r="I14">
        <v>60</v>
      </c>
      <c r="J14">
        <v>1.3</v>
      </c>
      <c r="K14">
        <v>3</v>
      </c>
      <c r="L14">
        <v>600</v>
      </c>
      <c r="M14">
        <v>500</v>
      </c>
      <c r="O14">
        <v>36</v>
      </c>
      <c r="P14">
        <v>490</v>
      </c>
      <c r="Q14">
        <v>150</v>
      </c>
      <c r="R14" t="s">
        <v>24</v>
      </c>
    </row>
    <row r="15" spans="1:18">
      <c r="A15" t="str">
        <f>Hyperlink("https://www.diodes.com/part/view/ZXMS6004DGQ-13","ZXMS6004DGQ-13")</f>
        <v>ZXMS6004DGQ-13</v>
      </c>
      <c r="B15" t="str">
        <f>Hyperlink("https://www.diodes.com/assets/Datasheets/ZXMS6004DGQ-13.pdf","ZXMS6004DGQ-13 Datasheet")</f>
        <v>ZXMS6004DGQ-13 Datasheet</v>
      </c>
      <c r="C15" t="s">
        <v>33</v>
      </c>
      <c r="D15" t="s">
        <v>27</v>
      </c>
      <c r="E15" t="s">
        <v>28</v>
      </c>
      <c r="F15" t="s">
        <v>21</v>
      </c>
      <c r="G15" t="s">
        <v>22</v>
      </c>
      <c r="H15" t="s">
        <v>23</v>
      </c>
      <c r="I15">
        <v>60</v>
      </c>
      <c r="J15">
        <v>1.3</v>
      </c>
      <c r="K15">
        <v>1.67</v>
      </c>
      <c r="L15">
        <v>600</v>
      </c>
      <c r="M15">
        <v>500</v>
      </c>
      <c r="O15">
        <v>36</v>
      </c>
      <c r="P15">
        <v>490</v>
      </c>
      <c r="Q15">
        <v>150</v>
      </c>
      <c r="R15" t="s">
        <v>24</v>
      </c>
    </row>
    <row r="16" spans="1:18">
      <c r="A16" t="str">
        <f>Hyperlink("https://www.diodes.com/part/view/ZXMS6004DN8","ZXMS6004DN8")</f>
        <v>ZXMS6004DN8</v>
      </c>
      <c r="B16" t="str">
        <f>Hyperlink("https://www.diodes.com/assets/Datasheets/ZXMS6004DN8.pdf","ZXMS6004DN8 Datasheet")</f>
        <v>ZXMS6004DN8 Datasheet</v>
      </c>
      <c r="C16" t="s">
        <v>32</v>
      </c>
      <c r="D16" t="s">
        <v>27</v>
      </c>
      <c r="E16" t="s">
        <v>20</v>
      </c>
      <c r="F16" t="s">
        <v>34</v>
      </c>
      <c r="G16" t="s">
        <v>22</v>
      </c>
      <c r="I16">
        <v>60</v>
      </c>
      <c r="J16">
        <v>1.2</v>
      </c>
      <c r="K16">
        <v>1.56</v>
      </c>
      <c r="L16">
        <v>600</v>
      </c>
      <c r="M16">
        <v>500</v>
      </c>
      <c r="O16">
        <v>36</v>
      </c>
      <c r="P16">
        <v>120</v>
      </c>
      <c r="Q16">
        <v>150</v>
      </c>
      <c r="R16" t="s">
        <v>35</v>
      </c>
    </row>
    <row r="17" spans="1:18">
      <c r="A17" t="str">
        <f>Hyperlink("https://www.diodes.com/part/view/ZXMS6004DN8Q","ZXMS6004DN8Q")</f>
        <v>ZXMS6004DN8Q</v>
      </c>
      <c r="B17" t="str">
        <f>Hyperlink("https://www.diodes.com/assets/Datasheets/ZXMS6004DN8Q.pdf","ZXMS6004DN8Q Datasheet")</f>
        <v>ZXMS6004DN8Q Datasheet</v>
      </c>
      <c r="C17" t="s">
        <v>32</v>
      </c>
      <c r="D17" t="s">
        <v>27</v>
      </c>
      <c r="E17" t="s">
        <v>28</v>
      </c>
      <c r="F17" t="s">
        <v>34</v>
      </c>
      <c r="G17" t="s">
        <v>22</v>
      </c>
      <c r="I17">
        <v>60</v>
      </c>
      <c r="J17">
        <v>1.2</v>
      </c>
      <c r="K17">
        <v>1.56</v>
      </c>
      <c r="L17">
        <v>600</v>
      </c>
      <c r="M17">
        <v>500</v>
      </c>
      <c r="O17">
        <v>36</v>
      </c>
      <c r="P17">
        <v>120</v>
      </c>
      <c r="Q17">
        <v>150</v>
      </c>
      <c r="R17" t="s">
        <v>35</v>
      </c>
    </row>
    <row r="18" spans="1:18">
      <c r="A18" t="str">
        <f>Hyperlink("https://www.diodes.com/part/view/ZXMS6004DT8","ZXMS6004DT8")</f>
        <v>ZXMS6004DT8</v>
      </c>
      <c r="B18" t="str">
        <f>Hyperlink("https://www.diodes.com/assets/Datasheets/ZXMS6004DT8.pdf","ZXMS6004DT8 Datasheet")</f>
        <v>ZXMS6004DT8 Datasheet</v>
      </c>
      <c r="C18" t="s">
        <v>36</v>
      </c>
      <c r="D18" t="s">
        <v>27</v>
      </c>
      <c r="E18" t="s">
        <v>20</v>
      </c>
      <c r="F18" t="s">
        <v>34</v>
      </c>
      <c r="G18" t="s">
        <v>22</v>
      </c>
      <c r="I18">
        <v>60</v>
      </c>
      <c r="J18">
        <v>1.2</v>
      </c>
      <c r="K18">
        <v>2.13</v>
      </c>
      <c r="L18">
        <v>600</v>
      </c>
      <c r="M18">
        <v>500</v>
      </c>
      <c r="O18">
        <v>36</v>
      </c>
      <c r="P18">
        <v>210</v>
      </c>
      <c r="Q18">
        <v>150</v>
      </c>
      <c r="R18" t="s">
        <v>37</v>
      </c>
    </row>
    <row r="19" spans="1:18">
      <c r="A19" t="str">
        <f>Hyperlink("https://www.diodes.com/part/view/ZXMS6004DT8Q","ZXMS6004DT8Q")</f>
        <v>ZXMS6004DT8Q</v>
      </c>
      <c r="B19" t="str">
        <f>Hyperlink("https://www.diodes.com/assets/Datasheets/ZXMS6004DT8Q.pdf","ZXMS6004DT8Q Datasheet")</f>
        <v>ZXMS6004DT8Q Datasheet</v>
      </c>
      <c r="C19" t="s">
        <v>36</v>
      </c>
      <c r="D19" t="s">
        <v>27</v>
      </c>
      <c r="E19" t="s">
        <v>28</v>
      </c>
      <c r="F19" t="s">
        <v>34</v>
      </c>
      <c r="G19" t="s">
        <v>22</v>
      </c>
      <c r="I19">
        <v>60</v>
      </c>
      <c r="J19">
        <v>1.2</v>
      </c>
      <c r="K19">
        <v>2.13</v>
      </c>
      <c r="L19">
        <v>600</v>
      </c>
      <c r="M19">
        <v>500</v>
      </c>
      <c r="O19">
        <v>36</v>
      </c>
      <c r="P19">
        <v>210</v>
      </c>
      <c r="Q19">
        <v>150</v>
      </c>
      <c r="R19" t="s">
        <v>37</v>
      </c>
    </row>
    <row r="20" spans="1:18">
      <c r="A20" t="str">
        <f>Hyperlink("https://www.diodes.com/part/view/ZXMS6004FF","ZXMS6004FF")</f>
        <v>ZXMS6004FF</v>
      </c>
      <c r="B20" t="str">
        <f>Hyperlink("https://www.diodes.com/assets/Datasheets/ZXMS6004FF.pdf","ZXMS6004FF Datasheet")</f>
        <v>ZXMS6004FF Datasheet</v>
      </c>
      <c r="C20" t="s">
        <v>38</v>
      </c>
      <c r="D20" t="s">
        <v>27</v>
      </c>
      <c r="E20" t="s">
        <v>20</v>
      </c>
      <c r="F20" t="s">
        <v>21</v>
      </c>
      <c r="G20" t="s">
        <v>22</v>
      </c>
      <c r="I20">
        <v>60</v>
      </c>
      <c r="J20">
        <v>1.3</v>
      </c>
      <c r="K20">
        <v>1.5</v>
      </c>
      <c r="L20">
        <v>600</v>
      </c>
      <c r="M20">
        <v>500</v>
      </c>
      <c r="O20">
        <v>36</v>
      </c>
      <c r="P20">
        <v>90</v>
      </c>
      <c r="Q20">
        <v>150</v>
      </c>
      <c r="R20" t="s">
        <v>39</v>
      </c>
    </row>
    <row r="21" spans="1:18">
      <c r="A21" t="str">
        <f>Hyperlink("https://www.diodes.com/part/view/ZXMS6004FF-7","ZXMS6004FF-7")</f>
        <v>ZXMS6004FF-7</v>
      </c>
      <c r="B21" t="str">
        <f>Hyperlink("https://www.diodes.com/assets/Datasheets/ZXMS6004FF-7.pdf","ZXMS6004FF-7 Datasheet")</f>
        <v>ZXMS6004FF-7 Datasheet</v>
      </c>
      <c r="C21" t="s">
        <v>40</v>
      </c>
      <c r="D21" t="s">
        <v>27</v>
      </c>
      <c r="E21" t="s">
        <v>20</v>
      </c>
      <c r="F21" t="s">
        <v>21</v>
      </c>
      <c r="G21" t="s">
        <v>22</v>
      </c>
      <c r="I21">
        <v>60</v>
      </c>
      <c r="J21">
        <v>1.3</v>
      </c>
      <c r="K21">
        <v>1.5</v>
      </c>
      <c r="L21">
        <v>600</v>
      </c>
      <c r="M21">
        <v>500</v>
      </c>
      <c r="O21">
        <v>36</v>
      </c>
      <c r="P21">
        <v>90</v>
      </c>
      <c r="Q21">
        <v>150</v>
      </c>
      <c r="R21" t="s">
        <v>39</v>
      </c>
    </row>
    <row r="22" spans="1:18">
      <c r="A22" t="str">
        <f>Hyperlink("https://www.diodes.com/part/view/ZXMS6004FFQ","ZXMS6004FFQ")</f>
        <v>ZXMS6004FFQ</v>
      </c>
      <c r="B22" t="str">
        <f>Hyperlink("https://www.diodes.com/assets/Datasheets/ZXMS6004FFQ.pdf","ZXMS6004FFQ Datasheet")</f>
        <v>ZXMS6004FFQ Datasheet</v>
      </c>
      <c r="C22" t="s">
        <v>41</v>
      </c>
      <c r="D22" t="s">
        <v>27</v>
      </c>
      <c r="E22" t="s">
        <v>28</v>
      </c>
      <c r="F22" t="s">
        <v>21</v>
      </c>
      <c r="G22" t="s">
        <v>22</v>
      </c>
      <c r="I22">
        <v>60</v>
      </c>
      <c r="J22">
        <v>1.3</v>
      </c>
      <c r="K22">
        <v>1.5</v>
      </c>
      <c r="L22">
        <v>600</v>
      </c>
      <c r="M22">
        <v>500</v>
      </c>
      <c r="O22">
        <v>36</v>
      </c>
      <c r="P22">
        <v>90</v>
      </c>
      <c r="Q22">
        <v>150</v>
      </c>
      <c r="R22" t="s">
        <v>39</v>
      </c>
    </row>
    <row r="23" spans="1:18">
      <c r="A23" t="str">
        <f>Hyperlink("https://www.diodes.com/part/view/ZXMS6004FFQ-7","ZXMS6004FFQ-7")</f>
        <v>ZXMS6004FFQ-7</v>
      </c>
      <c r="B23" t="str">
        <f>Hyperlink("https://www.diodes.com/assets/Datasheets/ZXMS6004FFQ-7.pdf","ZXMS6004FFQ-7 Datasheet")</f>
        <v>ZXMS6004FFQ-7 Datasheet</v>
      </c>
      <c r="C23" t="s">
        <v>40</v>
      </c>
      <c r="D23" t="s">
        <v>27</v>
      </c>
      <c r="E23" t="s">
        <v>28</v>
      </c>
      <c r="F23" t="s">
        <v>21</v>
      </c>
      <c r="G23" t="s">
        <v>22</v>
      </c>
      <c r="I23">
        <v>60</v>
      </c>
      <c r="J23">
        <v>1.3</v>
      </c>
      <c r="K23">
        <v>1.5</v>
      </c>
      <c r="L23">
        <v>600</v>
      </c>
      <c r="M23">
        <v>500</v>
      </c>
      <c r="O23">
        <v>36</v>
      </c>
      <c r="P23">
        <v>90</v>
      </c>
      <c r="Q23">
        <v>150</v>
      </c>
      <c r="R23" t="s">
        <v>39</v>
      </c>
    </row>
    <row r="24" spans="1:18">
      <c r="A24" t="str">
        <f>Hyperlink("https://www.diodes.com/part/view/ZXMS6004N8","ZXMS6004N8")</f>
        <v>ZXMS6004N8</v>
      </c>
      <c r="B24" t="str">
        <f>Hyperlink("https://www.diodes.com/assets/Datasheets/ZXMS6004N8.pdf","ZXMS6004N8 Datasheet")</f>
        <v>ZXMS6004N8 Datasheet</v>
      </c>
      <c r="C24" t="s">
        <v>32</v>
      </c>
      <c r="D24" t="s">
        <v>27</v>
      </c>
      <c r="E24" t="s">
        <v>20</v>
      </c>
      <c r="F24" t="s">
        <v>21</v>
      </c>
      <c r="G24" t="s">
        <v>22</v>
      </c>
      <c r="I24">
        <v>60</v>
      </c>
      <c r="J24">
        <v>1.3</v>
      </c>
      <c r="K24">
        <v>1.65</v>
      </c>
      <c r="L24">
        <v>600</v>
      </c>
      <c r="M24">
        <v>500</v>
      </c>
      <c r="O24">
        <v>36</v>
      </c>
      <c r="P24">
        <v>120</v>
      </c>
      <c r="Q24">
        <v>150</v>
      </c>
      <c r="R24" t="s">
        <v>35</v>
      </c>
    </row>
    <row r="25" spans="1:18">
      <c r="A25" t="str">
        <f>Hyperlink("https://www.diodes.com/part/view/ZXMS6004N8Q","ZXMS6004N8Q")</f>
        <v>ZXMS6004N8Q</v>
      </c>
      <c r="B25" t="str">
        <f>Hyperlink("https://www.diodes.com/assets/Datasheets/ZXMS6004N8Q.pdf","ZXMS6004N8Q Datasheet")</f>
        <v>ZXMS6004N8Q Datasheet</v>
      </c>
      <c r="C25" t="s">
        <v>32</v>
      </c>
      <c r="D25" t="s">
        <v>27</v>
      </c>
      <c r="E25" t="s">
        <v>28</v>
      </c>
      <c r="F25" t="s">
        <v>21</v>
      </c>
      <c r="G25" t="s">
        <v>22</v>
      </c>
      <c r="I25">
        <v>60</v>
      </c>
      <c r="J25">
        <v>1.3</v>
      </c>
      <c r="K25">
        <v>1.5</v>
      </c>
      <c r="L25">
        <v>600</v>
      </c>
      <c r="M25">
        <v>500</v>
      </c>
      <c r="O25">
        <v>36</v>
      </c>
      <c r="P25">
        <v>120</v>
      </c>
      <c r="Q25">
        <v>150</v>
      </c>
      <c r="R25" t="s">
        <v>35</v>
      </c>
    </row>
    <row r="26" spans="1:18">
      <c r="A26" t="str">
        <f>Hyperlink("https://www.diodes.com/part/view/ZXMS6004SG","ZXMS6004SG")</f>
        <v>ZXMS6004SG</v>
      </c>
      <c r="B26" t="str">
        <f>Hyperlink("https://www.diodes.com/assets/Datasheets/ZXMS6004SG.pdf","ZXMS6004SG Datasheet")</f>
        <v>ZXMS6004SG Datasheet</v>
      </c>
      <c r="C26" t="s">
        <v>32</v>
      </c>
      <c r="D26" t="s">
        <v>27</v>
      </c>
      <c r="E26" t="s">
        <v>20</v>
      </c>
      <c r="F26" t="s">
        <v>21</v>
      </c>
      <c r="G26" t="s">
        <v>22</v>
      </c>
      <c r="H26" t="s">
        <v>29</v>
      </c>
      <c r="I26">
        <v>60</v>
      </c>
      <c r="J26">
        <v>1.3</v>
      </c>
      <c r="K26">
        <v>1.6</v>
      </c>
      <c r="L26">
        <v>600</v>
      </c>
      <c r="M26">
        <v>500</v>
      </c>
      <c r="O26">
        <v>36</v>
      </c>
      <c r="P26">
        <v>480</v>
      </c>
      <c r="Q26">
        <v>150</v>
      </c>
      <c r="R26" t="s">
        <v>24</v>
      </c>
    </row>
    <row r="27" spans="1:18">
      <c r="A27" t="str">
        <f>Hyperlink("https://www.diodes.com/part/view/ZXMS6004SGQ","ZXMS6004SGQ")</f>
        <v>ZXMS6004SGQ</v>
      </c>
      <c r="B27" t="str">
        <f>Hyperlink("https://www.diodes.com/assets/Datasheets/ZXMS6004SGQ.pdf","ZXMS6004SGQ Datasheet")</f>
        <v>ZXMS6004SGQ Datasheet</v>
      </c>
      <c r="C27" t="s">
        <v>32</v>
      </c>
      <c r="D27" t="s">
        <v>27</v>
      </c>
      <c r="E27" t="s">
        <v>28</v>
      </c>
      <c r="F27" t="s">
        <v>21</v>
      </c>
      <c r="G27" t="s">
        <v>22</v>
      </c>
      <c r="H27" t="s">
        <v>29</v>
      </c>
      <c r="I27">
        <v>60</v>
      </c>
      <c r="J27">
        <v>1.3</v>
      </c>
      <c r="K27">
        <v>1.6</v>
      </c>
      <c r="L27">
        <v>600</v>
      </c>
      <c r="M27">
        <v>500</v>
      </c>
      <c r="O27">
        <v>36</v>
      </c>
      <c r="P27">
        <v>480</v>
      </c>
      <c r="Q27">
        <v>150</v>
      </c>
      <c r="R27" t="s">
        <v>24</v>
      </c>
    </row>
    <row r="28" spans="1:18">
      <c r="A28" t="str">
        <f>Hyperlink("https://www.diodes.com/part/view/ZXMS6005DG","ZXMS6005DG")</f>
        <v>ZXMS6005DG</v>
      </c>
      <c r="B28" t="str">
        <f>Hyperlink("https://www.diodes.com/assets/Datasheets/ds32247.pdf","ZXMS6005DG Datasheet")</f>
        <v>ZXMS6005DG Datasheet</v>
      </c>
      <c r="C28" t="s">
        <v>30</v>
      </c>
      <c r="D28" t="s">
        <v>27</v>
      </c>
      <c r="E28" t="s">
        <v>20</v>
      </c>
      <c r="F28" t="s">
        <v>21</v>
      </c>
      <c r="G28" t="s">
        <v>22</v>
      </c>
      <c r="H28" t="s">
        <v>23</v>
      </c>
      <c r="I28">
        <v>60</v>
      </c>
      <c r="J28">
        <v>2</v>
      </c>
      <c r="K28">
        <v>3</v>
      </c>
      <c r="L28">
        <v>250</v>
      </c>
      <c r="M28">
        <v>200</v>
      </c>
      <c r="O28">
        <v>24</v>
      </c>
      <c r="P28">
        <v>490</v>
      </c>
      <c r="Q28">
        <v>150</v>
      </c>
      <c r="R28" t="s">
        <v>24</v>
      </c>
    </row>
    <row r="29" spans="1:18">
      <c r="A29" t="str">
        <f>Hyperlink("https://www.diodes.com/part/view/ZXMS6005DGQ-13","ZXMS6005DGQ-13")</f>
        <v>ZXMS6005DGQ-13</v>
      </c>
      <c r="B29" t="str">
        <f>Hyperlink("https://www.diodes.com/assets/Datasheets/ZXMS6005DGQ-13.pdf","ZXMS6005DGQ-13 Datasheet")</f>
        <v>ZXMS6005DGQ-13 Datasheet</v>
      </c>
      <c r="C29" t="s">
        <v>33</v>
      </c>
      <c r="D29" t="s">
        <v>27</v>
      </c>
      <c r="E29" t="s">
        <v>28</v>
      </c>
      <c r="F29" t="s">
        <v>21</v>
      </c>
      <c r="G29" t="s">
        <v>22</v>
      </c>
      <c r="H29" t="s">
        <v>23</v>
      </c>
      <c r="I29">
        <v>60</v>
      </c>
      <c r="J29">
        <v>2</v>
      </c>
      <c r="K29">
        <v>1.69</v>
      </c>
      <c r="L29">
        <v>250</v>
      </c>
      <c r="M29">
        <v>200</v>
      </c>
      <c r="O29">
        <v>24</v>
      </c>
      <c r="P29">
        <v>490</v>
      </c>
      <c r="Q29">
        <v>150</v>
      </c>
      <c r="R29" t="s">
        <v>24</v>
      </c>
    </row>
    <row r="30" spans="1:18">
      <c r="A30" t="str">
        <f>Hyperlink("https://www.diodes.com/part/view/ZXMS6005DGQTA","ZXMS6005DGQTA")</f>
        <v>ZXMS6005DGQTA</v>
      </c>
      <c r="B30" t="str">
        <f>Hyperlink("https://www.diodes.com/assets/Datasheets/ZXMS6005DGQ.pdf","ZXMS6005DGQ Datasheet")</f>
        <v>ZXMS6005DGQ Datasheet</v>
      </c>
      <c r="C30" t="s">
        <v>30</v>
      </c>
      <c r="D30" t="s">
        <v>27</v>
      </c>
      <c r="E30" t="s">
        <v>28</v>
      </c>
      <c r="F30" t="s">
        <v>21</v>
      </c>
      <c r="G30" t="s">
        <v>22</v>
      </c>
      <c r="H30" t="s">
        <v>23</v>
      </c>
      <c r="I30">
        <v>60</v>
      </c>
      <c r="J30">
        <v>2</v>
      </c>
      <c r="K30">
        <v>3</v>
      </c>
      <c r="L30">
        <v>250</v>
      </c>
      <c r="M30">
        <v>200</v>
      </c>
      <c r="O30">
        <v>24</v>
      </c>
      <c r="P30">
        <v>490</v>
      </c>
      <c r="Q30">
        <v>150</v>
      </c>
      <c r="R30" t="s">
        <v>24</v>
      </c>
    </row>
    <row r="31" spans="1:18">
      <c r="A31" t="str">
        <f>Hyperlink("https://www.diodes.com/part/view/ZXMS6005DN8","ZXMS6005DN8")</f>
        <v>ZXMS6005DN8</v>
      </c>
      <c r="B31" t="str">
        <f>Hyperlink("https://www.diodes.com/assets/Datasheets/ZXMS6005DN8.pdf","ZXMS6005DN8 Datasheet")</f>
        <v>ZXMS6005DN8 Datasheet</v>
      </c>
      <c r="C31" t="s">
        <v>30</v>
      </c>
      <c r="D31" t="s">
        <v>27</v>
      </c>
      <c r="E31" t="s">
        <v>20</v>
      </c>
      <c r="F31" t="s">
        <v>34</v>
      </c>
      <c r="G31" t="s">
        <v>22</v>
      </c>
      <c r="I31">
        <v>60</v>
      </c>
      <c r="J31">
        <v>1.8</v>
      </c>
      <c r="K31">
        <v>1.56</v>
      </c>
      <c r="L31">
        <v>250</v>
      </c>
      <c r="M31">
        <v>200</v>
      </c>
      <c r="O31">
        <v>16</v>
      </c>
      <c r="P31">
        <v>120</v>
      </c>
      <c r="Q31">
        <v>150</v>
      </c>
      <c r="R31" t="s">
        <v>35</v>
      </c>
    </row>
    <row r="32" spans="1:18">
      <c r="A32" t="str">
        <f>Hyperlink("https://www.diodes.com/part/view/ZXMS6005DN8Q","ZXMS6005DN8Q")</f>
        <v>ZXMS6005DN8Q</v>
      </c>
      <c r="B32" t="str">
        <f>Hyperlink("https://www.diodes.com/assets/Datasheets/ZXMS6005DN8Q.pdf","ZXMS6005DN8Q Datasheet")</f>
        <v>ZXMS6005DN8Q Datasheet</v>
      </c>
      <c r="C32" t="s">
        <v>30</v>
      </c>
      <c r="D32" t="s">
        <v>27</v>
      </c>
      <c r="E32" t="s">
        <v>28</v>
      </c>
      <c r="F32" t="s">
        <v>34</v>
      </c>
      <c r="G32" t="s">
        <v>22</v>
      </c>
      <c r="I32">
        <v>60</v>
      </c>
      <c r="J32">
        <v>1.8</v>
      </c>
      <c r="K32">
        <v>1.56</v>
      </c>
      <c r="L32">
        <v>250</v>
      </c>
      <c r="M32">
        <v>200</v>
      </c>
      <c r="O32">
        <v>16</v>
      </c>
      <c r="P32">
        <v>120</v>
      </c>
      <c r="Q32">
        <v>150</v>
      </c>
      <c r="R32" t="s">
        <v>35</v>
      </c>
    </row>
    <row r="33" spans="1:18">
      <c r="A33" t="str">
        <f>Hyperlink("https://www.diodes.com/part/view/ZXMS6005DT8","ZXMS6005DT8")</f>
        <v>ZXMS6005DT8</v>
      </c>
      <c r="B33" t="str">
        <f>Hyperlink("https://www.diodes.com/assets/Datasheets/ds32248.pdf","ZXMS6005DT8 Datasheet")</f>
        <v>ZXMS6005DT8 Datasheet</v>
      </c>
      <c r="C33" t="s">
        <v>36</v>
      </c>
      <c r="D33" t="s">
        <v>27</v>
      </c>
      <c r="E33" t="s">
        <v>20</v>
      </c>
      <c r="F33" t="s">
        <v>34</v>
      </c>
      <c r="G33" t="s">
        <v>22</v>
      </c>
      <c r="I33">
        <v>60</v>
      </c>
      <c r="J33">
        <v>1.8</v>
      </c>
      <c r="K33">
        <v>2.13</v>
      </c>
      <c r="L33">
        <v>250</v>
      </c>
      <c r="M33">
        <v>200</v>
      </c>
      <c r="O33">
        <v>24</v>
      </c>
      <c r="P33">
        <v>210</v>
      </c>
      <c r="Q33">
        <v>150</v>
      </c>
      <c r="R33" t="s">
        <v>37</v>
      </c>
    </row>
    <row r="34" spans="1:18">
      <c r="A34" t="str">
        <f>Hyperlink("https://www.diodes.com/part/view/ZXMS6005DT8Q","ZXMS6005DT8Q")</f>
        <v>ZXMS6005DT8Q</v>
      </c>
      <c r="B34" t="str">
        <f>Hyperlink("https://www.diodes.com/assets/Datasheets/ZXMS6005DT8Q.pdf","ZXMS6005DT8Q Datasheet")</f>
        <v>ZXMS6005DT8Q Datasheet</v>
      </c>
      <c r="C34" t="s">
        <v>36</v>
      </c>
      <c r="D34" t="s">
        <v>27</v>
      </c>
      <c r="E34" t="s">
        <v>28</v>
      </c>
      <c r="F34" t="s">
        <v>34</v>
      </c>
      <c r="G34" t="s">
        <v>22</v>
      </c>
      <c r="I34">
        <v>60</v>
      </c>
      <c r="J34">
        <v>1.8</v>
      </c>
      <c r="K34">
        <v>2.13</v>
      </c>
      <c r="L34">
        <v>250</v>
      </c>
      <c r="M34">
        <v>200</v>
      </c>
      <c r="O34">
        <v>24</v>
      </c>
      <c r="P34">
        <v>210</v>
      </c>
      <c r="Q34">
        <v>150</v>
      </c>
      <c r="R34" t="s">
        <v>37</v>
      </c>
    </row>
    <row r="35" spans="1:18">
      <c r="A35" t="str">
        <f>Hyperlink("https://www.diodes.com/part/view/ZXMS6005N8","ZXMS6005N8")</f>
        <v>ZXMS6005N8</v>
      </c>
      <c r="B35" t="str">
        <f>Hyperlink("https://www.diodes.com/assets/Datasheets/ZXMS6005N8.pdf","ZXMS6005N8 Datasheet")</f>
        <v>ZXMS6005N8 Datasheet</v>
      </c>
      <c r="C35" t="s">
        <v>32</v>
      </c>
      <c r="D35" t="s">
        <v>27</v>
      </c>
      <c r="E35" t="s">
        <v>20</v>
      </c>
      <c r="F35" t="s">
        <v>21</v>
      </c>
      <c r="G35" t="s">
        <v>22</v>
      </c>
      <c r="I35">
        <v>60</v>
      </c>
      <c r="J35">
        <v>2</v>
      </c>
      <c r="K35">
        <v>1.65</v>
      </c>
      <c r="L35">
        <v>250</v>
      </c>
      <c r="M35">
        <v>200</v>
      </c>
      <c r="O35">
        <v>24</v>
      </c>
      <c r="P35">
        <v>120</v>
      </c>
      <c r="Q35">
        <v>150</v>
      </c>
      <c r="R35" t="s">
        <v>35</v>
      </c>
    </row>
    <row r="36" spans="1:18">
      <c r="A36" t="str">
        <f>Hyperlink("https://www.diodes.com/part/view/ZXMS6005N8Q","ZXMS6005N8Q")</f>
        <v>ZXMS6005N8Q</v>
      </c>
      <c r="B36" t="str">
        <f>Hyperlink("https://www.diodes.com/assets/Datasheets/ZXMS6005N8Q.pdf","ZXMS6005N8Q Datasheet")</f>
        <v>ZXMS6005N8Q Datasheet</v>
      </c>
      <c r="C36" t="s">
        <v>42</v>
      </c>
      <c r="D36" t="s">
        <v>27</v>
      </c>
      <c r="E36" t="s">
        <v>28</v>
      </c>
      <c r="F36" t="s">
        <v>21</v>
      </c>
      <c r="G36" t="s">
        <v>22</v>
      </c>
      <c r="I36">
        <v>60</v>
      </c>
      <c r="J36">
        <v>2</v>
      </c>
      <c r="K36">
        <v>1.65</v>
      </c>
      <c r="L36">
        <v>250</v>
      </c>
      <c r="M36">
        <v>200</v>
      </c>
      <c r="O36">
        <v>24</v>
      </c>
      <c r="P36">
        <v>120</v>
      </c>
      <c r="Q36">
        <v>150</v>
      </c>
      <c r="R36" t="s">
        <v>35</v>
      </c>
    </row>
    <row r="37" spans="1:18">
      <c r="A37" t="str">
        <f>Hyperlink("https://www.diodes.com/part/view/ZXMS6005SG","ZXMS6005SG")</f>
        <v>ZXMS6005SG</v>
      </c>
      <c r="B37" t="str">
        <f>Hyperlink("https://www.diodes.com/assets/Datasheets/ds32249.pdf","ZXMS6005SG Datasheet")</f>
        <v>ZXMS6005SG Datasheet</v>
      </c>
      <c r="C37" t="s">
        <v>30</v>
      </c>
      <c r="D37" t="s">
        <v>27</v>
      </c>
      <c r="E37" t="s">
        <v>20</v>
      </c>
      <c r="F37" t="s">
        <v>21</v>
      </c>
      <c r="G37" t="s">
        <v>22</v>
      </c>
      <c r="H37" t="s">
        <v>29</v>
      </c>
      <c r="I37">
        <v>60</v>
      </c>
      <c r="J37">
        <v>2</v>
      </c>
      <c r="K37">
        <v>1.6</v>
      </c>
      <c r="L37">
        <v>250</v>
      </c>
      <c r="M37">
        <v>200</v>
      </c>
      <c r="O37">
        <v>24</v>
      </c>
      <c r="P37">
        <v>480</v>
      </c>
      <c r="Q37">
        <v>150</v>
      </c>
      <c r="R37" t="s">
        <v>24</v>
      </c>
    </row>
    <row r="38" spans="1:18">
      <c r="A38" t="str">
        <f>Hyperlink("https://www.diodes.com/part/view/ZXMS6005SGQ","ZXMS6005SGQ")</f>
        <v>ZXMS6005SGQ</v>
      </c>
      <c r="B38" t="str">
        <f>Hyperlink("https://www.diodes.com/assets/Datasheets/ZXMS6005SGQ.pdf","ZXMS6005SGQ Datasheet")</f>
        <v>ZXMS6005SGQ Datasheet</v>
      </c>
      <c r="C38" t="s">
        <v>30</v>
      </c>
      <c r="D38" t="s">
        <v>27</v>
      </c>
      <c r="E38" t="s">
        <v>28</v>
      </c>
      <c r="F38" t="s">
        <v>21</v>
      </c>
      <c r="G38" t="s">
        <v>22</v>
      </c>
      <c r="H38" t="s">
        <v>29</v>
      </c>
      <c r="I38">
        <v>60</v>
      </c>
      <c r="J38">
        <v>2</v>
      </c>
      <c r="K38">
        <v>1.6</v>
      </c>
      <c r="L38">
        <v>250</v>
      </c>
      <c r="M38">
        <v>200</v>
      </c>
      <c r="O38">
        <v>24</v>
      </c>
      <c r="P38">
        <v>480</v>
      </c>
      <c r="Q38">
        <v>150</v>
      </c>
      <c r="R38" t="s">
        <v>24</v>
      </c>
    </row>
    <row r="39" spans="1:18">
      <c r="A39" t="str">
        <f>Hyperlink("https://www.diodes.com/part/view/ZXMS6006DG","ZXMS6006DG")</f>
        <v>ZXMS6006DG</v>
      </c>
      <c r="B39" t="str">
        <f>Hyperlink("https://www.diodes.com/assets/Datasheets/ZXMS6006DG.pdf","ZXMS6006DG Datasheet")</f>
        <v>ZXMS6006DG Datasheet</v>
      </c>
      <c r="C39" t="s">
        <v>30</v>
      </c>
      <c r="D39" t="s">
        <v>27</v>
      </c>
      <c r="E39" t="s">
        <v>20</v>
      </c>
      <c r="F39" t="s">
        <v>21</v>
      </c>
      <c r="G39" t="s">
        <v>22</v>
      </c>
      <c r="H39" t="s">
        <v>23</v>
      </c>
      <c r="I39">
        <v>60</v>
      </c>
      <c r="J39">
        <v>2.8</v>
      </c>
      <c r="K39">
        <v>3</v>
      </c>
      <c r="L39">
        <v>125</v>
      </c>
      <c r="M39">
        <v>100</v>
      </c>
      <c r="O39">
        <v>16</v>
      </c>
      <c r="P39">
        <v>490</v>
      </c>
      <c r="Q39">
        <v>150</v>
      </c>
      <c r="R39" t="s">
        <v>24</v>
      </c>
    </row>
    <row r="40" spans="1:18">
      <c r="A40" t="str">
        <f>Hyperlink("https://www.diodes.com/part/view/ZXMS6006DGQ","ZXMS6006DGQ")</f>
        <v>ZXMS6006DGQ</v>
      </c>
      <c r="B40" t="str">
        <f>Hyperlink("https://www.diodes.com/assets/Datasheets/ZXMS6006DGQ.pdf","ZXMS6006DGQ Datasheet")</f>
        <v>ZXMS6006DGQ Datasheet</v>
      </c>
      <c r="C40" t="s">
        <v>30</v>
      </c>
      <c r="D40" t="s">
        <v>27</v>
      </c>
      <c r="E40" t="s">
        <v>28</v>
      </c>
      <c r="F40" t="s">
        <v>21</v>
      </c>
      <c r="G40" t="s">
        <v>22</v>
      </c>
      <c r="H40" t="s">
        <v>23</v>
      </c>
      <c r="I40">
        <v>60</v>
      </c>
      <c r="J40">
        <v>2.8</v>
      </c>
      <c r="K40">
        <v>3</v>
      </c>
      <c r="L40">
        <v>125</v>
      </c>
      <c r="M40">
        <v>100</v>
      </c>
      <c r="O40">
        <v>16</v>
      </c>
      <c r="P40">
        <v>490</v>
      </c>
      <c r="Q40">
        <v>150</v>
      </c>
      <c r="R40" t="s">
        <v>24</v>
      </c>
    </row>
    <row r="41" spans="1:18">
      <c r="A41" t="str">
        <f>Hyperlink("https://www.diodes.com/part/view/ZXMS6006DGQ-13","ZXMS6006DGQ-13")</f>
        <v>ZXMS6006DGQ-13</v>
      </c>
      <c r="B41" t="str">
        <f>Hyperlink("https://www.diodes.com/assets/Datasheets/ZXMS6006DGQ-13.pdf","ZXMS6006DGQ-13 Datasheet")</f>
        <v>ZXMS6006DGQ-13 Datasheet</v>
      </c>
      <c r="C41" t="s">
        <v>33</v>
      </c>
      <c r="D41" t="s">
        <v>27</v>
      </c>
      <c r="E41" t="s">
        <v>28</v>
      </c>
      <c r="F41" t="s">
        <v>21</v>
      </c>
      <c r="G41" t="s">
        <v>22</v>
      </c>
      <c r="H41" t="s">
        <v>23</v>
      </c>
      <c r="I41">
        <v>60</v>
      </c>
      <c r="J41">
        <v>2.8</v>
      </c>
      <c r="K41">
        <v>1.82</v>
      </c>
      <c r="L41">
        <v>125</v>
      </c>
      <c r="M41">
        <v>100</v>
      </c>
      <c r="O41">
        <v>16</v>
      </c>
      <c r="P41">
        <v>490</v>
      </c>
      <c r="Q41">
        <v>150</v>
      </c>
      <c r="R41" t="s">
        <v>24</v>
      </c>
    </row>
    <row r="42" spans="1:18">
      <c r="A42" t="str">
        <f>Hyperlink("https://www.diodes.com/part/view/ZXMS6006DN8Q","ZXMS6006DN8Q")</f>
        <v>ZXMS6006DN8Q</v>
      </c>
      <c r="B42" t="str">
        <f>Hyperlink("https://www.diodes.com/assets/Datasheets/ZXMS6006DN8Q.pdf","ZXMS6006DN8Q Datasheet")</f>
        <v>ZXMS6006DN8Q Datasheet</v>
      </c>
      <c r="C42" t="s">
        <v>43</v>
      </c>
      <c r="D42" t="s">
        <v>27</v>
      </c>
      <c r="E42" t="s">
        <v>28</v>
      </c>
      <c r="F42" t="s">
        <v>34</v>
      </c>
      <c r="G42" t="s">
        <v>22</v>
      </c>
      <c r="I42">
        <v>60</v>
      </c>
      <c r="J42">
        <v>2.8</v>
      </c>
      <c r="K42">
        <v>1.67</v>
      </c>
      <c r="L42">
        <v>125</v>
      </c>
      <c r="M42">
        <v>100</v>
      </c>
      <c r="O42">
        <v>16</v>
      </c>
      <c r="P42">
        <v>210</v>
      </c>
      <c r="Q42">
        <v>150</v>
      </c>
      <c r="R42" t="s">
        <v>35</v>
      </c>
    </row>
    <row r="43" spans="1:18">
      <c r="A43" t="str">
        <f>Hyperlink("https://www.diodes.com/part/view/ZXMS6006DT8","ZXMS6006DT8")</f>
        <v>ZXMS6006DT8</v>
      </c>
      <c r="B43" t="str">
        <f>Hyperlink("https://www.diodes.com/assets/Datasheets/ZXMS6006DT8.pdf","ZXMS6006DT8 Datasheet")</f>
        <v>ZXMS6006DT8 Datasheet</v>
      </c>
      <c r="C43" t="s">
        <v>44</v>
      </c>
      <c r="D43" t="s">
        <v>27</v>
      </c>
      <c r="E43" t="s">
        <v>20</v>
      </c>
      <c r="F43" t="s">
        <v>34</v>
      </c>
      <c r="G43" t="s">
        <v>22</v>
      </c>
      <c r="I43">
        <v>60</v>
      </c>
      <c r="J43">
        <v>2.8</v>
      </c>
      <c r="K43">
        <v>2.13</v>
      </c>
      <c r="L43">
        <v>125</v>
      </c>
      <c r="M43">
        <v>100</v>
      </c>
      <c r="O43">
        <v>16</v>
      </c>
      <c r="P43">
        <v>210</v>
      </c>
      <c r="Q43">
        <v>150</v>
      </c>
      <c r="R43" t="s">
        <v>37</v>
      </c>
    </row>
    <row r="44" spans="1:18">
      <c r="A44" t="str">
        <f>Hyperlink("https://www.diodes.com/part/view/ZXMS6006DT8Q","ZXMS6006DT8Q")</f>
        <v>ZXMS6006DT8Q</v>
      </c>
      <c r="B44" t="str">
        <f>Hyperlink("https://www.diodes.com/assets/Datasheets/ZXMS6006DT8Q.pdf","ZXMS6006DT8Q Datasheet")</f>
        <v>ZXMS6006DT8Q Datasheet</v>
      </c>
      <c r="C44" t="s">
        <v>45</v>
      </c>
      <c r="D44" t="s">
        <v>27</v>
      </c>
      <c r="E44" t="s">
        <v>28</v>
      </c>
      <c r="F44" t="s">
        <v>34</v>
      </c>
      <c r="G44" t="s">
        <v>22</v>
      </c>
      <c r="I44">
        <v>60</v>
      </c>
      <c r="J44">
        <v>2.8</v>
      </c>
      <c r="K44">
        <v>2.13</v>
      </c>
      <c r="L44">
        <v>125</v>
      </c>
      <c r="M44">
        <v>100</v>
      </c>
      <c r="O44">
        <v>16</v>
      </c>
      <c r="P44">
        <v>210</v>
      </c>
      <c r="Q44">
        <v>150</v>
      </c>
      <c r="R44" t="s">
        <v>37</v>
      </c>
    </row>
    <row r="45" spans="1:18">
      <c r="A45" t="str">
        <f>Hyperlink("https://www.diodes.com/part/view/ZXMS6006SG","ZXMS6006SG")</f>
        <v>ZXMS6006SG</v>
      </c>
      <c r="B45" t="str">
        <f>Hyperlink("https://www.diodes.com/assets/Datasheets/ZXMS6006SG.pdf","ZXMS6006SG Datasheet")</f>
        <v>ZXMS6006SG Datasheet</v>
      </c>
      <c r="C45" t="s">
        <v>30</v>
      </c>
      <c r="D45" t="s">
        <v>27</v>
      </c>
      <c r="E45" t="s">
        <v>20</v>
      </c>
      <c r="F45" t="s">
        <v>21</v>
      </c>
      <c r="G45" t="s">
        <v>22</v>
      </c>
      <c r="H45" t="s">
        <v>29</v>
      </c>
      <c r="I45">
        <v>60</v>
      </c>
      <c r="J45">
        <v>2.8</v>
      </c>
      <c r="K45">
        <v>1.6</v>
      </c>
      <c r="L45">
        <v>125</v>
      </c>
      <c r="M45">
        <v>100</v>
      </c>
      <c r="O45">
        <v>16</v>
      </c>
      <c r="P45">
        <v>480</v>
      </c>
      <c r="Q45">
        <v>150</v>
      </c>
      <c r="R45" t="s">
        <v>24</v>
      </c>
    </row>
    <row r="46" spans="1:18">
      <c r="A46" t="str">
        <f>Hyperlink("https://www.diodes.com/part/view/ZXMS6006SGQ","ZXMS6006SGQ")</f>
        <v>ZXMS6006SGQ</v>
      </c>
      <c r="B46" t="str">
        <f>Hyperlink("https://www.diodes.com/assets/Datasheets/ZXMS6006SGQ.pdf","ZXMS6006SGQ Datasheet")</f>
        <v>ZXMS6006SGQ Datasheet</v>
      </c>
      <c r="C46" t="s">
        <v>30</v>
      </c>
      <c r="D46" t="s">
        <v>27</v>
      </c>
      <c r="E46" t="s">
        <v>28</v>
      </c>
      <c r="F46" t="s">
        <v>21</v>
      </c>
      <c r="G46" t="s">
        <v>22</v>
      </c>
      <c r="H46" t="s">
        <v>29</v>
      </c>
      <c r="I46">
        <v>60</v>
      </c>
      <c r="J46">
        <v>2.8</v>
      </c>
      <c r="K46">
        <v>1.6</v>
      </c>
      <c r="L46">
        <v>125</v>
      </c>
      <c r="M46">
        <v>100</v>
      </c>
      <c r="O46">
        <v>16</v>
      </c>
      <c r="P46">
        <v>480</v>
      </c>
      <c r="Q46">
        <v>150</v>
      </c>
      <c r="R46" t="s">
        <v>24</v>
      </c>
    </row>
    <row r="47" spans="1:18">
      <c r="A47" t="str">
        <f>Hyperlink("https://www.diodes.com/part/view/ZXMS6008DN8","ZXMS6008DN8")</f>
        <v>ZXMS6008DN8</v>
      </c>
      <c r="B47" t="str">
        <f>Hyperlink("https://www.diodes.com/assets/Datasheets/ZXMS6008DN8.pdf","ZXMS6008DN8 Datasheet")</f>
        <v>ZXMS6008DN8 Datasheet</v>
      </c>
      <c r="C47" t="s">
        <v>46</v>
      </c>
      <c r="D47" t="s">
        <v>19</v>
      </c>
      <c r="E47" t="s">
        <v>20</v>
      </c>
      <c r="F47" t="s">
        <v>34</v>
      </c>
      <c r="G47" t="s">
        <v>22</v>
      </c>
      <c r="I47">
        <v>60</v>
      </c>
      <c r="J47">
        <v>1.1</v>
      </c>
      <c r="K47">
        <v>1.67</v>
      </c>
      <c r="L47">
        <v>800</v>
      </c>
      <c r="M47">
        <v>700</v>
      </c>
      <c r="O47">
        <v>36</v>
      </c>
      <c r="P47">
        <v>210</v>
      </c>
      <c r="Q47">
        <v>150</v>
      </c>
      <c r="R47" t="s">
        <v>35</v>
      </c>
    </row>
    <row r="48" spans="1:18">
      <c r="A48" t="str">
        <f>Hyperlink("https://www.diodes.com/part/view/ZXMS6008DN8Q","ZXMS6008DN8Q")</f>
        <v>ZXMS6008DN8Q</v>
      </c>
      <c r="B48" t="str">
        <f>Hyperlink("https://www.diodes.com/assets/Datasheets/ZXMS6008DN8Q.pdf","ZXMS6008DN8Q Datasheet")</f>
        <v>ZXMS6008DN8Q Datasheet</v>
      </c>
      <c r="C48" t="s">
        <v>46</v>
      </c>
      <c r="D48" t="s">
        <v>27</v>
      </c>
      <c r="E48" t="s">
        <v>28</v>
      </c>
      <c r="F48" t="s">
        <v>34</v>
      </c>
      <c r="G48" t="s">
        <v>22</v>
      </c>
      <c r="I48">
        <v>60</v>
      </c>
      <c r="J48">
        <v>1.1</v>
      </c>
      <c r="K48">
        <v>1.67</v>
      </c>
      <c r="L48">
        <v>800</v>
      </c>
      <c r="M48">
        <v>700</v>
      </c>
      <c r="O48">
        <v>36</v>
      </c>
      <c r="P48">
        <v>210</v>
      </c>
      <c r="Q48">
        <v>150</v>
      </c>
      <c r="R48" t="s">
        <v>35</v>
      </c>
    </row>
    <row r="49" spans="1:18">
      <c r="A49" t="str">
        <f>Hyperlink("https://www.diodes.com/part/view/ZXMS6008FF","ZXMS6008FF")</f>
        <v>ZXMS6008FF</v>
      </c>
      <c r="B49" t="str">
        <f>Hyperlink("https://www.diodes.com/assets/Datasheets/ZXMS6008FF.pdf","ZXMS6008FF Datasheet")</f>
        <v>ZXMS6008FF Datasheet</v>
      </c>
      <c r="C49" t="s">
        <v>40</v>
      </c>
      <c r="D49" t="s">
        <v>27</v>
      </c>
      <c r="E49" t="s">
        <v>20</v>
      </c>
      <c r="F49" t="s">
        <v>21</v>
      </c>
      <c r="G49" t="s">
        <v>22</v>
      </c>
      <c r="I49">
        <v>60</v>
      </c>
      <c r="J49">
        <v>0.9</v>
      </c>
      <c r="K49">
        <v>1.5</v>
      </c>
      <c r="L49">
        <v>800</v>
      </c>
      <c r="M49">
        <v>700</v>
      </c>
      <c r="O49">
        <v>36</v>
      </c>
      <c r="P49">
        <v>90</v>
      </c>
      <c r="Q49">
        <v>150</v>
      </c>
      <c r="R49" t="s">
        <v>39</v>
      </c>
    </row>
    <row r="50" spans="1:18">
      <c r="A50" t="str">
        <f>Hyperlink("https://www.diodes.com/part/view/ZXMS6008FFQ","ZXMS6008FFQ")</f>
        <v>ZXMS6008FFQ</v>
      </c>
      <c r="B50" t="str">
        <f>Hyperlink("https://www.diodes.com/assets/Datasheets/ZXMS6008FFQ.pdf","ZXMS6008FFQ Datasheet")</f>
        <v>ZXMS6008FFQ Datasheet</v>
      </c>
      <c r="C50" t="s">
        <v>40</v>
      </c>
      <c r="D50" t="s">
        <v>27</v>
      </c>
      <c r="E50" t="s">
        <v>28</v>
      </c>
      <c r="F50" t="s">
        <v>21</v>
      </c>
      <c r="G50" t="s">
        <v>22</v>
      </c>
      <c r="I50">
        <v>60</v>
      </c>
      <c r="J50">
        <v>0.9</v>
      </c>
      <c r="K50">
        <v>1.5</v>
      </c>
      <c r="L50">
        <v>800</v>
      </c>
      <c r="M50">
        <v>700</v>
      </c>
      <c r="O50">
        <v>36</v>
      </c>
      <c r="P50">
        <v>90</v>
      </c>
      <c r="Q50">
        <v>150</v>
      </c>
      <c r="R50" t="s">
        <v>39</v>
      </c>
    </row>
    <row r="51" spans="1:18">
      <c r="A51" t="str">
        <f>Hyperlink("https://www.diodes.com/part/view/ZXMS6008N8","ZXMS6008N8")</f>
        <v>ZXMS6008N8</v>
      </c>
      <c r="B51" t="str">
        <f>Hyperlink("https://www.diodes.com/assets/Datasheets/ZXMS6008N8.pdf","ZXMS6008N8 Datasheet")</f>
        <v>ZXMS6008N8 Datasheet</v>
      </c>
      <c r="C51" t="s">
        <v>47</v>
      </c>
      <c r="D51" t="s">
        <v>19</v>
      </c>
      <c r="E51" t="s">
        <v>20</v>
      </c>
      <c r="F51" t="s">
        <v>21</v>
      </c>
      <c r="G51" t="s">
        <v>22</v>
      </c>
      <c r="I51">
        <v>60</v>
      </c>
      <c r="J51">
        <v>1.1</v>
      </c>
      <c r="K51">
        <v>1.98</v>
      </c>
      <c r="L51">
        <v>800</v>
      </c>
      <c r="M51">
        <v>700</v>
      </c>
      <c r="O51">
        <v>36</v>
      </c>
      <c r="P51">
        <v>210</v>
      </c>
      <c r="Q51">
        <v>150</v>
      </c>
      <c r="R51" t="s">
        <v>35</v>
      </c>
    </row>
    <row r="52" spans="1:18">
      <c r="A52" t="str">
        <f>Hyperlink("https://www.diodes.com/part/view/ZXMS6008N8Q","ZXMS6008N8Q")</f>
        <v>ZXMS6008N8Q</v>
      </c>
      <c r="B52" t="str">
        <f>Hyperlink("https://www.diodes.com/assets/Datasheets/ZXMS6008N8Q.pdf","ZXMS6008N8Q Datasheet")</f>
        <v>ZXMS6008N8Q Datasheet</v>
      </c>
      <c r="C52" t="s">
        <v>47</v>
      </c>
      <c r="D52" t="s">
        <v>27</v>
      </c>
      <c r="E52" t="s">
        <v>28</v>
      </c>
      <c r="F52" t="s">
        <v>21</v>
      </c>
      <c r="G52" t="s">
        <v>22</v>
      </c>
      <c r="I52">
        <v>60</v>
      </c>
      <c r="J52">
        <v>1.1</v>
      </c>
      <c r="K52">
        <v>1.15</v>
      </c>
      <c r="L52">
        <v>800</v>
      </c>
      <c r="M52">
        <v>700</v>
      </c>
      <c r="O52">
        <v>36</v>
      </c>
      <c r="P52">
        <v>210</v>
      </c>
      <c r="Q52">
        <v>150</v>
      </c>
      <c r="R52" t="s">
        <v>35</v>
      </c>
    </row>
  </sheetData>
  <hyperlinks>
    <hyperlink ref="A2" r:id="rId_hyperlink_1" tooltip="BSP75G" display="BSP75G"/>
    <hyperlink ref="B2" r:id="rId_hyperlink_2" tooltip="BSP75G Datasheet" display="BSP75G Datasheet"/>
    <hyperlink ref="A3" r:id="rId_hyperlink_3" tooltip="BSP75G-13" display="BSP75G-13"/>
    <hyperlink ref="B3" r:id="rId_hyperlink_4" tooltip="BSP75G-13 Datasheet" display="BSP75G-13 Datasheet"/>
    <hyperlink ref="A4" r:id="rId_hyperlink_5" tooltip="BSP75GQ" display="BSP75GQ"/>
    <hyperlink ref="B4" r:id="rId_hyperlink_6" tooltip="BSP75GQ Datasheet" display="BSP75GQ Datasheet"/>
    <hyperlink ref="A5" r:id="rId_hyperlink_7" tooltip="BSP75GQ-13" display="BSP75GQ-13"/>
    <hyperlink ref="B5" r:id="rId_hyperlink_8" tooltip="BSP75GQ-13 Datasheet" display="BSP75GQ-13 Datasheet"/>
    <hyperlink ref="A6" r:id="rId_hyperlink_9" tooltip="BSP75N" display="BSP75N"/>
    <hyperlink ref="B6" r:id="rId_hyperlink_10" tooltip="BSP75N Datasheet" display="BSP75N Datasheet"/>
    <hyperlink ref="A7" r:id="rId_hyperlink_11" tooltip="BSP75N-13" display="BSP75N-13"/>
    <hyperlink ref="B7" r:id="rId_hyperlink_12" tooltip="BSP75N-13 Datasheet" display="BSP75N-13 Datasheet"/>
    <hyperlink ref="A8" r:id="rId_hyperlink_13" tooltip="BSP75NQ" display="BSP75NQ"/>
    <hyperlink ref="B8" r:id="rId_hyperlink_14" tooltip="BSP75NQ Datasheet" display="BSP75NQ Datasheet"/>
    <hyperlink ref="A9" r:id="rId_hyperlink_15" tooltip="BSP75NQ-13" display="BSP75NQ-13"/>
    <hyperlink ref="B9" r:id="rId_hyperlink_16" tooltip="BSP75NQ-13 Datasheet" display="BSP75NQ-13 Datasheet"/>
    <hyperlink ref="A10" r:id="rId_hyperlink_17" tooltip="ZXMS6001N3" display="ZXMS6001N3"/>
    <hyperlink ref="B10" r:id="rId_hyperlink_18" tooltip="ZXMS6001N3 Datasheet" display="ZXMS6001N3 Datasheet"/>
    <hyperlink ref="A11" r:id="rId_hyperlink_19" tooltip="ZXMS6001N3Q" display="ZXMS6001N3Q"/>
    <hyperlink ref="B11" r:id="rId_hyperlink_20" tooltip="ZXMS6001N3Q Datasheet" display="ZXMS6001N3Q Datasheet"/>
    <hyperlink ref="A12" r:id="rId_hyperlink_21" tooltip="ZXMS6003G" display="ZXMS6003G"/>
    <hyperlink ref="B12" r:id="rId_hyperlink_22" tooltip="ZXMS6003G Datasheet" display="ZXMS6003G Datasheet"/>
    <hyperlink ref="A13" r:id="rId_hyperlink_23" tooltip="ZXMS6004DG" display="ZXMS6004DG"/>
    <hyperlink ref="B13" r:id="rId_hyperlink_24" tooltip="ZXMS6004DG Datasheet" display="ZXMS6004DG Datasheet"/>
    <hyperlink ref="A14" r:id="rId_hyperlink_25" tooltip="ZXMS6004DGQ" display="ZXMS6004DGQ"/>
    <hyperlink ref="B14" r:id="rId_hyperlink_26" tooltip="ZXMS6004DGQ Datasheet" display="ZXMS6004DGQ Datasheet"/>
    <hyperlink ref="A15" r:id="rId_hyperlink_27" tooltip="ZXMS6004DGQ-13" display="ZXMS6004DGQ-13"/>
    <hyperlink ref="B15" r:id="rId_hyperlink_28" tooltip="ZXMS6004DGQ-13 Datasheet" display="ZXMS6004DGQ-13 Datasheet"/>
    <hyperlink ref="A16" r:id="rId_hyperlink_29" tooltip="ZXMS6004DN8" display="ZXMS6004DN8"/>
    <hyperlink ref="B16" r:id="rId_hyperlink_30" tooltip="ZXMS6004DN8 Datasheet" display="ZXMS6004DN8 Datasheet"/>
    <hyperlink ref="A17" r:id="rId_hyperlink_31" tooltip="ZXMS6004DN8Q" display="ZXMS6004DN8Q"/>
    <hyperlink ref="B17" r:id="rId_hyperlink_32" tooltip="ZXMS6004DN8Q Datasheet" display="ZXMS6004DN8Q Datasheet"/>
    <hyperlink ref="A18" r:id="rId_hyperlink_33" tooltip="ZXMS6004DT8" display="ZXMS6004DT8"/>
    <hyperlink ref="B18" r:id="rId_hyperlink_34" tooltip="ZXMS6004DT8 Datasheet" display="ZXMS6004DT8 Datasheet"/>
    <hyperlink ref="A19" r:id="rId_hyperlink_35" tooltip="ZXMS6004DT8Q" display="ZXMS6004DT8Q"/>
    <hyperlink ref="B19" r:id="rId_hyperlink_36" tooltip="ZXMS6004DT8Q Datasheet" display="ZXMS6004DT8Q Datasheet"/>
    <hyperlink ref="A20" r:id="rId_hyperlink_37" tooltip="ZXMS6004FF" display="ZXMS6004FF"/>
    <hyperlink ref="B20" r:id="rId_hyperlink_38" tooltip="ZXMS6004FF Datasheet" display="ZXMS6004FF Datasheet"/>
    <hyperlink ref="A21" r:id="rId_hyperlink_39" tooltip="ZXMS6004FF-7" display="ZXMS6004FF-7"/>
    <hyperlink ref="B21" r:id="rId_hyperlink_40" tooltip="ZXMS6004FF-7 Datasheet" display="ZXMS6004FF-7 Datasheet"/>
    <hyperlink ref="A22" r:id="rId_hyperlink_41" tooltip="ZXMS6004FFQ" display="ZXMS6004FFQ"/>
    <hyperlink ref="B22" r:id="rId_hyperlink_42" tooltip="ZXMS6004FFQ Datasheet" display="ZXMS6004FFQ Datasheet"/>
    <hyperlink ref="A23" r:id="rId_hyperlink_43" tooltip="ZXMS6004FFQ-7" display="ZXMS6004FFQ-7"/>
    <hyperlink ref="B23" r:id="rId_hyperlink_44" tooltip="ZXMS6004FFQ-7 Datasheet" display="ZXMS6004FFQ-7 Datasheet"/>
    <hyperlink ref="A24" r:id="rId_hyperlink_45" tooltip="ZXMS6004N8" display="ZXMS6004N8"/>
    <hyperlink ref="B24" r:id="rId_hyperlink_46" tooltip="ZXMS6004N8 Datasheet" display="ZXMS6004N8 Datasheet"/>
    <hyperlink ref="A25" r:id="rId_hyperlink_47" tooltip="ZXMS6004N8Q" display="ZXMS6004N8Q"/>
    <hyperlink ref="B25" r:id="rId_hyperlink_48" tooltip="ZXMS6004N8Q Datasheet" display="ZXMS6004N8Q Datasheet"/>
    <hyperlink ref="A26" r:id="rId_hyperlink_49" tooltip="ZXMS6004SG" display="ZXMS6004SG"/>
    <hyperlink ref="B26" r:id="rId_hyperlink_50" tooltip="ZXMS6004SG Datasheet" display="ZXMS6004SG Datasheet"/>
    <hyperlink ref="A27" r:id="rId_hyperlink_51" tooltip="ZXMS6004SGQ" display="ZXMS6004SGQ"/>
    <hyperlink ref="B27" r:id="rId_hyperlink_52" tooltip="ZXMS6004SGQ Datasheet" display="ZXMS6004SGQ Datasheet"/>
    <hyperlink ref="A28" r:id="rId_hyperlink_53" tooltip="ZXMS6005DG" display="ZXMS6005DG"/>
    <hyperlink ref="B28" r:id="rId_hyperlink_54" tooltip="ZXMS6005DG Datasheet" display="ZXMS6005DG Datasheet"/>
    <hyperlink ref="A29" r:id="rId_hyperlink_55" tooltip="ZXMS6005DGQ-13" display="ZXMS6005DGQ-13"/>
    <hyperlink ref="B29" r:id="rId_hyperlink_56" tooltip="ZXMS6005DGQ-13 Datasheet" display="ZXMS6005DGQ-13 Datasheet"/>
    <hyperlink ref="A30" r:id="rId_hyperlink_57" tooltip="ZXMS6005DGQTA" display="ZXMS6005DGQTA"/>
    <hyperlink ref="B30" r:id="rId_hyperlink_58" tooltip="ZXMS6005DGQ Datasheet" display="ZXMS6005DGQ Datasheet"/>
    <hyperlink ref="A31" r:id="rId_hyperlink_59" tooltip="ZXMS6005DN8" display="ZXMS6005DN8"/>
    <hyperlink ref="B31" r:id="rId_hyperlink_60" tooltip="ZXMS6005DN8 Datasheet" display="ZXMS6005DN8 Datasheet"/>
    <hyperlink ref="A32" r:id="rId_hyperlink_61" tooltip="ZXMS6005DN8Q" display="ZXMS6005DN8Q"/>
    <hyperlink ref="B32" r:id="rId_hyperlink_62" tooltip="ZXMS6005DN8Q Datasheet" display="ZXMS6005DN8Q Datasheet"/>
    <hyperlink ref="A33" r:id="rId_hyperlink_63" tooltip="ZXMS6005DT8" display="ZXMS6005DT8"/>
    <hyperlink ref="B33" r:id="rId_hyperlink_64" tooltip="ZXMS6005DT8 Datasheet" display="ZXMS6005DT8 Datasheet"/>
    <hyperlink ref="A34" r:id="rId_hyperlink_65" tooltip="ZXMS6005DT8Q" display="ZXMS6005DT8Q"/>
    <hyperlink ref="B34" r:id="rId_hyperlink_66" tooltip="ZXMS6005DT8Q Datasheet" display="ZXMS6005DT8Q Datasheet"/>
    <hyperlink ref="A35" r:id="rId_hyperlink_67" tooltip="ZXMS6005N8" display="ZXMS6005N8"/>
    <hyperlink ref="B35" r:id="rId_hyperlink_68" tooltip="ZXMS6005N8 Datasheet" display="ZXMS6005N8 Datasheet"/>
    <hyperlink ref="A36" r:id="rId_hyperlink_69" tooltip="ZXMS6005N8Q" display="ZXMS6005N8Q"/>
    <hyperlink ref="B36" r:id="rId_hyperlink_70" tooltip="ZXMS6005N8Q Datasheet" display="ZXMS6005N8Q Datasheet"/>
    <hyperlink ref="A37" r:id="rId_hyperlink_71" tooltip="ZXMS6005SG" display="ZXMS6005SG"/>
    <hyperlink ref="B37" r:id="rId_hyperlink_72" tooltip="ZXMS6005SG Datasheet" display="ZXMS6005SG Datasheet"/>
    <hyperlink ref="A38" r:id="rId_hyperlink_73" tooltip="ZXMS6005SGQ" display="ZXMS6005SGQ"/>
    <hyperlink ref="B38" r:id="rId_hyperlink_74" tooltip="ZXMS6005SGQ Datasheet" display="ZXMS6005SGQ Datasheet"/>
    <hyperlink ref="A39" r:id="rId_hyperlink_75" tooltip="ZXMS6006DG" display="ZXMS6006DG"/>
    <hyperlink ref="B39" r:id="rId_hyperlink_76" tooltip="ZXMS6006DG Datasheet" display="ZXMS6006DG Datasheet"/>
    <hyperlink ref="A40" r:id="rId_hyperlink_77" tooltip="ZXMS6006DGQ" display="ZXMS6006DGQ"/>
    <hyperlink ref="B40" r:id="rId_hyperlink_78" tooltip="ZXMS6006DGQ Datasheet" display="ZXMS6006DGQ Datasheet"/>
    <hyperlink ref="A41" r:id="rId_hyperlink_79" tooltip="ZXMS6006DGQ-13" display="ZXMS6006DGQ-13"/>
    <hyperlink ref="B41" r:id="rId_hyperlink_80" tooltip="ZXMS6006DGQ-13 Datasheet" display="ZXMS6006DGQ-13 Datasheet"/>
    <hyperlink ref="A42" r:id="rId_hyperlink_81" tooltip="ZXMS6006DN8Q" display="ZXMS6006DN8Q"/>
    <hyperlink ref="B42" r:id="rId_hyperlink_82" tooltip="ZXMS6006DN8Q Datasheet" display="ZXMS6006DN8Q Datasheet"/>
    <hyperlink ref="A43" r:id="rId_hyperlink_83" tooltip="ZXMS6006DT8" display="ZXMS6006DT8"/>
    <hyperlink ref="B43" r:id="rId_hyperlink_84" tooltip="ZXMS6006DT8 Datasheet" display="ZXMS6006DT8 Datasheet"/>
    <hyperlink ref="A44" r:id="rId_hyperlink_85" tooltip="ZXMS6006DT8Q" display="ZXMS6006DT8Q"/>
    <hyperlink ref="B44" r:id="rId_hyperlink_86" tooltip="ZXMS6006DT8Q Datasheet" display="ZXMS6006DT8Q Datasheet"/>
    <hyperlink ref="A45" r:id="rId_hyperlink_87" tooltip="ZXMS6006SG" display="ZXMS6006SG"/>
    <hyperlink ref="B45" r:id="rId_hyperlink_88" tooltip="ZXMS6006SG Datasheet" display="ZXMS6006SG Datasheet"/>
    <hyperlink ref="A46" r:id="rId_hyperlink_89" tooltip="ZXMS6006SGQ" display="ZXMS6006SGQ"/>
    <hyperlink ref="B46" r:id="rId_hyperlink_90" tooltip="ZXMS6006SGQ Datasheet" display="ZXMS6006SGQ Datasheet"/>
    <hyperlink ref="A47" r:id="rId_hyperlink_91" tooltip="ZXMS6008DN8" display="ZXMS6008DN8"/>
    <hyperlink ref="B47" r:id="rId_hyperlink_92" tooltip="ZXMS6008DN8 Datasheet" display="ZXMS6008DN8 Datasheet"/>
    <hyperlink ref="A48" r:id="rId_hyperlink_93" tooltip="ZXMS6008DN8Q" display="ZXMS6008DN8Q"/>
    <hyperlink ref="B48" r:id="rId_hyperlink_94" tooltip="ZXMS6008DN8Q Datasheet" display="ZXMS6008DN8Q Datasheet"/>
    <hyperlink ref="A49" r:id="rId_hyperlink_95" tooltip="ZXMS6008FF" display="ZXMS6008FF"/>
    <hyperlink ref="B49" r:id="rId_hyperlink_96" tooltip="ZXMS6008FF Datasheet" display="ZXMS6008FF Datasheet"/>
    <hyperlink ref="A50" r:id="rId_hyperlink_97" tooltip="ZXMS6008FFQ" display="ZXMS6008FFQ"/>
    <hyperlink ref="B50" r:id="rId_hyperlink_98" tooltip="ZXMS6008FFQ Datasheet" display="ZXMS6008FFQ Datasheet"/>
    <hyperlink ref="A51" r:id="rId_hyperlink_99" tooltip="ZXMS6008N8" display="ZXMS6008N8"/>
    <hyperlink ref="B51" r:id="rId_hyperlink_100" tooltip="ZXMS6008N8 Datasheet" display="ZXMS6008N8 Datasheet"/>
    <hyperlink ref="A52" r:id="rId_hyperlink_101" tooltip="ZXMS6008N8Q" display="ZXMS6008N8Q"/>
    <hyperlink ref="B52" r:id="rId_hyperlink_102" tooltip="ZXMS6008N8Q Datasheet" display="ZXMS6008N8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2024-03-28T19:02:45-05:00</dcterms:created>
  <dcterms:modified xsi:type="dcterms:W3CDTF">2024-03-28T19:02:45-05:00</dcterms:modified>
  <dc:title>Untitled Spreadsheet</dc:title>
  <dc:description/>
  <dc:subject/>
  <cp:keywords/>
  <cp:category/>
</cp:coreProperties>
</file>