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<sst xmlns="http://schemas.openxmlformats.org/spreadsheetml/2006/main" uniqueCount="143">
  <si>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</si>
  <si>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</si>
  <si>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</si>
  <si>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</si>
  <si>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</si>
  <si>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</si>
  <si>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</si>
  <si>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</si>
  <si>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Active Output State (B &gt; Bop)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</si>
  <si>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Inactive Output State (B &lt; Brp)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</si>
  <si>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Key Feature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</si>
  <si>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</si>
  <si>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Supply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</si>
  <si>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 Operating Point Bop (Bops +ve/ Bopn -ve) (Gauss)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</si>
  <si>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 Operating Point Bop (Bops +ve/ Bopn -ve) (Gauss)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</si>
  <si>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Operating Point Bop (Bops +ve/ Bopn -ve) (Gauss)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</si>
  <si>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 Release Point Brp (Brps +ve/ Brpn -ve) (Gauss)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</si>
  <si>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 Release Point Brp (Brps +ve/ Brpn -ve) (Gauss)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</si>
  <si>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Release Point Brp (Brps +ve/ Brpn -ve) (Gauss)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</si>
  <si>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Capability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</si>
  <si>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</si>
  <si>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</si>
  <si>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Ultra-Low Power Digital Unipolar Hall-Effect Switch</t>
  </si>
  <si>
    <t>Standard</t>
  </si>
  <si>
    <t>No</t>
  </si>
  <si>
    <t>Unipolar</t>
  </si>
  <si>
    <t>Single</t>
  </si>
  <si>
    <t>Push-Pull</t>
  </si>
  <si>
    <t>Low</t>
  </si>
  <si>
    <t>High</t>
  </si>
  <si>
    <t>1.6 to 5.5</t>
  </si>
  <si>
    <t>-40 to 85</t>
  </si>
  <si>
    <t>SOT23 (Type S), X2-DFN1010-4 (Type B), X2-DFN1410-4</t>
  </si>
  <si>
    <t>Dual Output Pole Dependent Unipolar Hall Switch</t>
  </si>
  <si>
    <t>Dual Pole Dependent</t>
  </si>
  <si>
    <t>1.6 to 3.6</t>
  </si>
  <si>
    <t>X2-DFN1410-4</t>
  </si>
  <si>
    <t>High Sensitivity Ultra-Low Power Digital Dual Output Unipolar Hall Effect Switch</t>
  </si>
  <si>
    <t>Dual</t>
  </si>
  <si>
    <t>X2-DFN1010-4 (Type B), X2-DFN1410-4</t>
  </si>
  <si>
    <t>Low-Voltage, High-Sensitivity Hall Effect Latch Switch</t>
  </si>
  <si>
    <t>Latch</t>
  </si>
  <si>
    <t>Open Drain</t>
  </si>
  <si>
    <t>High-Z</t>
  </si>
  <si>
    <t>2.4 to 5.5</t>
  </si>
  <si>
    <t>-40 to 125</t>
  </si>
  <si>
    <t>SOT23</t>
  </si>
  <si>
    <t>Low-Voltage, High-Sensitivity Automotive Hall Effect Latch Switch</t>
  </si>
  <si>
    <t>Automotive</t>
  </si>
  <si>
    <t>Yes</t>
  </si>
  <si>
    <t>-40 to 150</t>
  </si>
  <si>
    <t>Micropower Omnipolar Hall-Effect Sensor Switch</t>
  </si>
  <si>
    <t>Omnipolar</t>
  </si>
  <si>
    <t>2.5 to 5.5</t>
  </si>
  <si>
    <t>SC59, SIP-3 (Ammo), SIP-3 (Bulk)</t>
  </si>
  <si>
    <t>Micropower Omnipolar Hall Effect Switch</t>
  </si>
  <si>
    <t>SC59, SIP-3 (Ammo), SIP-3 (Bulk), SOT553</t>
  </si>
  <si>
    <t>SC59, SIP-3 (Bulk), SOT553</t>
  </si>
  <si>
    <t>X2-DFN3020-6</t>
  </si>
  <si>
    <t>1.65 to 3.3</t>
  </si>
  <si>
    <t>SOT553, U-DFN2020-3</t>
  </si>
  <si>
    <t>SOT553</t>
  </si>
  <si>
    <t>1.65 to 3.6</t>
  </si>
  <si>
    <t>Micropower Selectable threshold Omnipolar Hall Effect Switch</t>
  </si>
  <si>
    <t>Selectable Sensitivity</t>
  </si>
  <si>
    <t>SOT553, X1-DFN1216-4</t>
  </si>
  <si>
    <t>X1-DFN1216-4</t>
  </si>
  <si>
    <t>X1-DFN1216-4 (Type B)</t>
  </si>
  <si>
    <t>U-WLB0808-4</t>
  </si>
  <si>
    <t>Ultra Low-Voltage High-Sensitivity Micropower Omnipolar Hall-Effect Switch</t>
  </si>
  <si>
    <t>Ultra Low Voltage, Micropower</t>
  </si>
  <si>
    <t>1.1 to 2.0</t>
  </si>
  <si>
    <t>X2-DFN1010-4 (Type B)</t>
  </si>
  <si>
    <t>Ultra Low Voltage High-Sensitivity Micropower Omnipolar Hall-Effect Switch</t>
  </si>
  <si>
    <t>Selectable Unipolar/Omnipolar Micropower Hall Effect Switch</t>
  </si>
  <si>
    <t>Unipolar/Omnipolar</t>
  </si>
  <si>
    <t>SC59</t>
  </si>
  <si>
    <t>SC59, X1-DFN1216-4</t>
  </si>
  <si>
    <t>Two Phase 12V/24 BLDC All-In-One Fan and Motor Drive Latch</t>
  </si>
  <si>
    <t>Dual Complementary</t>
  </si>
  <si>
    <t>Open Collector</t>
  </si>
  <si>
    <t>4 to 28</t>
  </si>
  <si>
    <t>70, 100</t>
  </si>
  <si>
    <t>-70, -100</t>
  </si>
  <si>
    <t>400, 700</t>
  </si>
  <si>
    <t>-20 to 85</t>
  </si>
  <si>
    <t>SIP-4, TO94</t>
  </si>
  <si>
    <t>3.5 to 16</t>
  </si>
  <si>
    <t>10, 5</t>
  </si>
  <si>
    <t>50, 70, 100</t>
  </si>
  <si>
    <t>-50, -70, -100</t>
  </si>
  <si>
    <t>-10, -5</t>
  </si>
  <si>
    <t>400, 800</t>
  </si>
  <si>
    <t>TO94</t>
  </si>
  <si>
    <t>Two-Wire Automotive-compliant Unipolar Hall Switches</t>
  </si>
  <si>
    <t>two-wire, current, Active Low</t>
  </si>
  <si>
    <t>6mA</t>
  </si>
  <si>
    <t>14.5mA</t>
  </si>
  <si>
    <t>2.7 to 27</t>
  </si>
  <si>
    <t>SC59 (Type A1), SIP-3 (Ammo), SIP-3 (Bulk)</t>
  </si>
  <si>
    <t>two-wire, current, Active High</t>
  </si>
  <si>
    <t>Two-Wire Automotive Hall Effect Unipolar Switches</t>
  </si>
  <si>
    <t>Two-Wire Automotive Hall Unipolar Switches with Self-Diagnostics</t>
  </si>
  <si>
    <t>ISO 26262-Ready, Diagnostics</t>
  </si>
  <si>
    <t>Two-Wire Automotive Hall Effect Unipolar Switches with Integrated Self-Diagnostics</t>
  </si>
  <si>
    <t>Two-Wire Automotive Hall Effect Latch Switches</t>
  </si>
  <si>
    <t>3.3mA</t>
  </si>
  <si>
    <t>Two-Wire Automotive Hall Latch Switches with  Self-Diagnostics</t>
  </si>
  <si>
    <t>High-Voltage Automotive Hall-Effect Unipolar Switch</t>
  </si>
  <si>
    <t>Resistant to Physical Stress</t>
  </si>
  <si>
    <t>3 to 28</t>
  </si>
  <si>
    <t>SIP-3 (Bulk), SOT23 (Type S)</t>
  </si>
  <si>
    <t>High-Voltage Hall-Effect Unipolar Switch</t>
  </si>
  <si>
    <t>SC59, SIP-3 (Ammo), SIP-3 (Bulk), SOT23 (Type S)</t>
  </si>
  <si>
    <t>High-Voltage Hall-Effect Unipolar Switch with Internal Pull-Up Resistor</t>
  </si>
  <si>
    <t>Pull-Up Resistor</t>
  </si>
  <si>
    <t>SIP-3 (Ammo), SIP-3 (Bulk), SOT23 (Type S)</t>
  </si>
  <si>
    <t>Micropower Unipolar Hall Effect Switch</t>
  </si>
  <si>
    <t>SOT553, X1-DFN1216-4, X2-DFN2015-6</t>
  </si>
  <si>
    <t>High-Voltage High-Sensitivity Hall-Effect Omnipolar Switch</t>
  </si>
  <si>
    <t>High-Voltage High-Sensitivity Automotive Hall-Effect Omnipolar Switch</t>
  </si>
  <si>
    <t>SIP-3 (Ammo), SIP-3 (Bulk)</t>
  </si>
  <si>
    <t>High-Voltage High-Sensitivity Hall-Effect Omnipolar Switch With Internal Pullup Resistor</t>
  </si>
  <si>
    <t>27V Open-Drain Hall Effect Latch</t>
  </si>
  <si>
    <t>3 to 27</t>
  </si>
  <si>
    <t>SC59, SIP-3 (Bulk), SOT23</t>
  </si>
  <si>
    <t>27V Resistive Pull-Up Hall Effect Latch</t>
  </si>
  <si>
    <t>SC59, SOT23</t>
  </si>
  <si>
    <t>SC59, SIP-3 (Bulk), SOT23, U-DFN2020-6 (SWP)</t>
  </si>
  <si>
    <t>SIP-3 (Bulk), SOT23</t>
  </si>
  <si>
    <t>High-Voltage Hall-Effect Latch</t>
  </si>
  <si>
    <t>High-Voltage High-Sensitivity Hall-Effect Latch With Internal Pullup Resistor</t>
  </si>
  <si>
    <t>High-Voltage Automotive Hall-Effect Latch</t>
  </si>
  <si>
    <t>SC59, SIP-3 (Bulk), SOT23 (Type S)</t>
  </si>
  <si>
    <t>SIP-3 (Bulk)</t>
  </si>
  <si>
    <t>SOT23 (Type S)</t>
  </si>
  <si>
    <t>Dual Hall Effect Latch with Speed &amp; Direction Output</t>
  </si>
  <si>
    <t>Dual Speed &amp; Direction</t>
  </si>
  <si>
    <t>TSOT25 (Type A1)</t>
  </si>
  <si>
    <t>Automotive Dual Hall Effect Latch with Speed &amp; Direction Outputs</t>
  </si>
  <si>
    <t>Automotive Dual Hall Effect Latch with Speed &amp; Direction Outputs Integrated Self-diagnostics</t>
  </si>
  <si>
    <t>SC59, TO92 (Type B)</t>
  </si>
  <si>
    <t>SC59, TO92S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</si>
</sst>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1381" TargetMode="External"/><Relationship Id="rId_hyperlink_2" Type="http://schemas.openxmlformats.org/officeDocument/2006/relationships/hyperlink" Target="https://www.diodes.com/assets/Datasheets/AH1381_AH1382_AH1383.pdf" TargetMode="External"/><Relationship Id="rId_hyperlink_3" Type="http://schemas.openxmlformats.org/officeDocument/2006/relationships/hyperlink" Target="https://www.diodes.com/part/view/AH1382" TargetMode="External"/><Relationship Id="rId_hyperlink_4" Type="http://schemas.openxmlformats.org/officeDocument/2006/relationships/hyperlink" Target="https://www.diodes.com/assets/Datasheets/AH1381_AH1382_AH1383.pdf" TargetMode="External"/><Relationship Id="rId_hyperlink_5" Type="http://schemas.openxmlformats.org/officeDocument/2006/relationships/hyperlink" Target="https://www.diodes.com/part/view/AH1383" TargetMode="External"/><Relationship Id="rId_hyperlink_6" Type="http://schemas.openxmlformats.org/officeDocument/2006/relationships/hyperlink" Target="https://www.diodes.com/assets/Datasheets/AH1381_AH1382_AH1383.pdf" TargetMode="External"/><Relationship Id="rId_hyperlink_7" Type="http://schemas.openxmlformats.org/officeDocument/2006/relationships/hyperlink" Target="https://www.diodes.com/part/view/AH1388" TargetMode="External"/><Relationship Id="rId_hyperlink_8" Type="http://schemas.openxmlformats.org/officeDocument/2006/relationships/hyperlink" Target="https://www.diodes.com/assets/Datasheets/AH1388.pdf" TargetMode="External"/><Relationship Id="rId_hyperlink_9" Type="http://schemas.openxmlformats.org/officeDocument/2006/relationships/hyperlink" Target="https://www.diodes.com/part/view/AH1389" TargetMode="External"/><Relationship Id="rId_hyperlink_10" Type="http://schemas.openxmlformats.org/officeDocument/2006/relationships/hyperlink" Target="https://www.diodes.com/assets/Datasheets/AH1389.pdf" TargetMode="External"/><Relationship Id="rId_hyperlink_11" Type="http://schemas.openxmlformats.org/officeDocument/2006/relationships/hyperlink" Target="https://www.diodes.com/part/view/AH1390" TargetMode="External"/><Relationship Id="rId_hyperlink_12" Type="http://schemas.openxmlformats.org/officeDocument/2006/relationships/hyperlink" Target="https://www.diodes.com/assets/Datasheets/AH1390.pdf" TargetMode="External"/><Relationship Id="rId_hyperlink_13" Type="http://schemas.openxmlformats.org/officeDocument/2006/relationships/hyperlink" Target="https://www.diodes.com/part/view/AH1391" TargetMode="External"/><Relationship Id="rId_hyperlink_14" Type="http://schemas.openxmlformats.org/officeDocument/2006/relationships/hyperlink" Target="https://www.diodes.com/assets/Datasheets/AH1391.pdf" TargetMode="External"/><Relationship Id="rId_hyperlink_15" Type="http://schemas.openxmlformats.org/officeDocument/2006/relationships/hyperlink" Target="https://www.diodes.com/part/view/AH1392" TargetMode="External"/><Relationship Id="rId_hyperlink_16" Type="http://schemas.openxmlformats.org/officeDocument/2006/relationships/hyperlink" Target="https://www.diodes.com/assets/Datasheets/AH1392.pdf" TargetMode="External"/><Relationship Id="rId_hyperlink_17" Type="http://schemas.openxmlformats.org/officeDocument/2006/relationships/hyperlink" Target="https://www.diodes.com/part/view/AH1711" TargetMode="External"/><Relationship Id="rId_hyperlink_18" Type="http://schemas.openxmlformats.org/officeDocument/2006/relationships/hyperlink" Target="https://www.diodes.com/assets/Datasheets/AH1711_AH1712_AH1713_AH1714.pdf" TargetMode="External"/><Relationship Id="rId_hyperlink_19" Type="http://schemas.openxmlformats.org/officeDocument/2006/relationships/hyperlink" Target="https://www.diodes.com/part/view/AH1711Q" TargetMode="External"/><Relationship Id="rId_hyperlink_20" Type="http://schemas.openxmlformats.org/officeDocument/2006/relationships/hyperlink" Target="https://www.diodes.com/assets/Datasheets/AH1711Q/AH1712Q/AH1713Q/AH1714Q.pdf" TargetMode="External"/><Relationship Id="rId_hyperlink_21" Type="http://schemas.openxmlformats.org/officeDocument/2006/relationships/hyperlink" Target="https://www.diodes.com/part/view/AH1712" TargetMode="External"/><Relationship Id="rId_hyperlink_22" Type="http://schemas.openxmlformats.org/officeDocument/2006/relationships/hyperlink" Target="https://www.diodes.com/assets/Datasheets/AH1711_AH1712_AH1713_AH1714.pdf" TargetMode="External"/><Relationship Id="rId_hyperlink_23" Type="http://schemas.openxmlformats.org/officeDocument/2006/relationships/hyperlink" Target="https://www.diodes.com/part/view/AH1712Q" TargetMode="External"/><Relationship Id="rId_hyperlink_24" Type="http://schemas.openxmlformats.org/officeDocument/2006/relationships/hyperlink" Target="https://www.diodes.com/assets/Datasheets/AH1711Q/AH1712Q/AH1713Q/AH1714Q.pdf" TargetMode="External"/><Relationship Id="rId_hyperlink_25" Type="http://schemas.openxmlformats.org/officeDocument/2006/relationships/hyperlink" Target="https://www.diodes.com/part/view/AH1713" TargetMode="External"/><Relationship Id="rId_hyperlink_26" Type="http://schemas.openxmlformats.org/officeDocument/2006/relationships/hyperlink" Target="https://www.diodes.com/assets/Datasheets/AH1711_AH1712_AH1713_AH1714.pdf" TargetMode="External"/><Relationship Id="rId_hyperlink_27" Type="http://schemas.openxmlformats.org/officeDocument/2006/relationships/hyperlink" Target="https://www.diodes.com/part/view/AH1713Q" TargetMode="External"/><Relationship Id="rId_hyperlink_28" Type="http://schemas.openxmlformats.org/officeDocument/2006/relationships/hyperlink" Target="https://www.diodes.com/assets/Datasheets/AH1711Q/AH1712Q/AH1713Q/AH1714Q.pdf" TargetMode="External"/><Relationship Id="rId_hyperlink_29" Type="http://schemas.openxmlformats.org/officeDocument/2006/relationships/hyperlink" Target="https://www.diodes.com/part/view/AH1714" TargetMode="External"/><Relationship Id="rId_hyperlink_30" Type="http://schemas.openxmlformats.org/officeDocument/2006/relationships/hyperlink" Target="https://www.diodes.com/assets/Datasheets/AH1711_AH1712_AH1713_AH1714.pdf" TargetMode="External"/><Relationship Id="rId_hyperlink_31" Type="http://schemas.openxmlformats.org/officeDocument/2006/relationships/hyperlink" Target="https://www.diodes.com/part/view/AH1714Q" TargetMode="External"/><Relationship Id="rId_hyperlink_32" Type="http://schemas.openxmlformats.org/officeDocument/2006/relationships/hyperlink" Target="https://www.diodes.com/assets/Datasheets/AH1711Q/AH1712Q/AH1713Q/AH1714Q.pdf" TargetMode="External"/><Relationship Id="rId_hyperlink_33" Type="http://schemas.openxmlformats.org/officeDocument/2006/relationships/hyperlink" Target="https://www.diodes.com/part/view/AH180" TargetMode="External"/><Relationship Id="rId_hyperlink_34" Type="http://schemas.openxmlformats.org/officeDocument/2006/relationships/hyperlink" Target="https://www.diodes.com/assets/Datasheets/AH180.pdf" TargetMode="External"/><Relationship Id="rId_hyperlink_35" Type="http://schemas.openxmlformats.org/officeDocument/2006/relationships/hyperlink" Target="https://www.diodes.com/part/view/AH1806" TargetMode="External"/><Relationship Id="rId_hyperlink_36" Type="http://schemas.openxmlformats.org/officeDocument/2006/relationships/hyperlink" Target="https://www.diodes.com/assets/Datasheets/AH1806.pdf" TargetMode="External"/><Relationship Id="rId_hyperlink_37" Type="http://schemas.openxmlformats.org/officeDocument/2006/relationships/hyperlink" Target="https://www.diodes.com/part/view/AH1807" TargetMode="External"/><Relationship Id="rId_hyperlink_38" Type="http://schemas.openxmlformats.org/officeDocument/2006/relationships/hyperlink" Target="https://www.diodes.com/assets/Datasheets/AH1807.pdf" TargetMode="External"/><Relationship Id="rId_hyperlink_39" Type="http://schemas.openxmlformats.org/officeDocument/2006/relationships/hyperlink" Target="https://www.diodes.com/part/view/AH1808" TargetMode="External"/><Relationship Id="rId_hyperlink_40" Type="http://schemas.openxmlformats.org/officeDocument/2006/relationships/hyperlink" Target="https://www.diodes.com/assets/Datasheets/AH1808.pdf" TargetMode="External"/><Relationship Id="rId_hyperlink_41" Type="http://schemas.openxmlformats.org/officeDocument/2006/relationships/hyperlink" Target="https://www.diodes.com/part/view/AH1809" TargetMode="External"/><Relationship Id="rId_hyperlink_42" Type="http://schemas.openxmlformats.org/officeDocument/2006/relationships/hyperlink" Target="https://www.diodes.com/assets/Datasheets/AH1809.pdf" TargetMode="External"/><Relationship Id="rId_hyperlink_43" Type="http://schemas.openxmlformats.org/officeDocument/2006/relationships/hyperlink" Target="https://www.diodes.com/part/view/AH1815" TargetMode="External"/><Relationship Id="rId_hyperlink_44" Type="http://schemas.openxmlformats.org/officeDocument/2006/relationships/hyperlink" Target="https://www.diodes.com/assets/Datasheets/AH1815.pdf" TargetMode="External"/><Relationship Id="rId_hyperlink_45" Type="http://schemas.openxmlformats.org/officeDocument/2006/relationships/hyperlink" Target="https://www.diodes.com/part/view/AH1822" TargetMode="External"/><Relationship Id="rId_hyperlink_46" Type="http://schemas.openxmlformats.org/officeDocument/2006/relationships/hyperlink" Target="https://www.diodes.com/assets/Datasheets/AH1822.pdf" TargetMode="External"/><Relationship Id="rId_hyperlink_47" Type="http://schemas.openxmlformats.org/officeDocument/2006/relationships/hyperlink" Target="https://www.diodes.com/part/view/AH1883" TargetMode="External"/><Relationship Id="rId_hyperlink_48" Type="http://schemas.openxmlformats.org/officeDocument/2006/relationships/hyperlink" Target="https://www.diodes.com/assets/Datasheets/AH1883.pdf" TargetMode="External"/><Relationship Id="rId_hyperlink_49" Type="http://schemas.openxmlformats.org/officeDocument/2006/relationships/hyperlink" Target="https://www.diodes.com/part/view/AH1887" TargetMode="External"/><Relationship Id="rId_hyperlink_50" Type="http://schemas.openxmlformats.org/officeDocument/2006/relationships/hyperlink" Target="https://www.diodes.com/assets/Datasheets/AH1887.pdf" TargetMode="External"/><Relationship Id="rId_hyperlink_51" Type="http://schemas.openxmlformats.org/officeDocument/2006/relationships/hyperlink" Target="https://www.diodes.com/part/view/AH1889" TargetMode="External"/><Relationship Id="rId_hyperlink_52" Type="http://schemas.openxmlformats.org/officeDocument/2006/relationships/hyperlink" Target="https://www.diodes.com/assets/Datasheets/AH1889.pdf" TargetMode="External"/><Relationship Id="rId_hyperlink_53" Type="http://schemas.openxmlformats.org/officeDocument/2006/relationships/hyperlink" Target="https://www.diodes.com/part/view/AH1892" TargetMode="External"/><Relationship Id="rId_hyperlink_54" Type="http://schemas.openxmlformats.org/officeDocument/2006/relationships/hyperlink" Target="https://www.diodes.com/assets/Datasheets/AH1892.pdf" TargetMode="External"/><Relationship Id="rId_hyperlink_55" Type="http://schemas.openxmlformats.org/officeDocument/2006/relationships/hyperlink" Target="https://www.diodes.com/part/view/AH1893" TargetMode="External"/><Relationship Id="rId_hyperlink_56" Type="http://schemas.openxmlformats.org/officeDocument/2006/relationships/hyperlink" Target="https://www.diodes.com/assets/Datasheets/AH1893.pdf" TargetMode="External"/><Relationship Id="rId_hyperlink_57" Type="http://schemas.openxmlformats.org/officeDocument/2006/relationships/hyperlink" Target="https://www.diodes.com/part/view/AH1894" TargetMode="External"/><Relationship Id="rId_hyperlink_58" Type="http://schemas.openxmlformats.org/officeDocument/2006/relationships/hyperlink" Target="https://www.diodes.com/assets/Datasheets/AH1894.pdf" TargetMode="External"/><Relationship Id="rId_hyperlink_59" Type="http://schemas.openxmlformats.org/officeDocument/2006/relationships/hyperlink" Target="https://www.diodes.com/part/view/AH1895" TargetMode="External"/><Relationship Id="rId_hyperlink_60" Type="http://schemas.openxmlformats.org/officeDocument/2006/relationships/hyperlink" Target="https://www.diodes.com/assets/Datasheets/AH1895.pdf" TargetMode="External"/><Relationship Id="rId_hyperlink_61" Type="http://schemas.openxmlformats.org/officeDocument/2006/relationships/hyperlink" Target="https://www.diodes.com/part/view/AH1897" TargetMode="External"/><Relationship Id="rId_hyperlink_62" Type="http://schemas.openxmlformats.org/officeDocument/2006/relationships/hyperlink" Target="https://www.diodes.com/assets/Datasheets/AH1897.pdf" TargetMode="External"/><Relationship Id="rId_hyperlink_63" Type="http://schemas.openxmlformats.org/officeDocument/2006/relationships/hyperlink" Target="https://www.diodes.com/part/view/AH1897S" TargetMode="External"/><Relationship Id="rId_hyperlink_64" Type="http://schemas.openxmlformats.org/officeDocument/2006/relationships/hyperlink" Target="https://www.diodes.com/assets/Datasheets/AH1897S.pdf" TargetMode="External"/><Relationship Id="rId_hyperlink_65" Type="http://schemas.openxmlformats.org/officeDocument/2006/relationships/hyperlink" Target="https://www.diodes.com/part/view/AH1898" TargetMode="External"/><Relationship Id="rId_hyperlink_66" Type="http://schemas.openxmlformats.org/officeDocument/2006/relationships/hyperlink" Target="https://www.diodes.com/assets/Datasheets/AH1898.pdf" TargetMode="External"/><Relationship Id="rId_hyperlink_67" Type="http://schemas.openxmlformats.org/officeDocument/2006/relationships/hyperlink" Target="https://www.diodes.com/part/view/AH1899A" TargetMode="External"/><Relationship Id="rId_hyperlink_68" Type="http://schemas.openxmlformats.org/officeDocument/2006/relationships/hyperlink" Target="https://www.diodes.com/assets/Datasheets/AH1899A.pdf" TargetMode="External"/><Relationship Id="rId_hyperlink_69" Type="http://schemas.openxmlformats.org/officeDocument/2006/relationships/hyperlink" Target="https://www.diodes.com/part/view/AH1899B" TargetMode="External"/><Relationship Id="rId_hyperlink_70" Type="http://schemas.openxmlformats.org/officeDocument/2006/relationships/hyperlink" Target="https://www.diodes.com/assets/Datasheets/AH1899B.pdf" TargetMode="External"/><Relationship Id="rId_hyperlink_71" Type="http://schemas.openxmlformats.org/officeDocument/2006/relationships/hyperlink" Target="https://www.diodes.com/part/view/AH1899S" TargetMode="External"/><Relationship Id="rId_hyperlink_72" Type="http://schemas.openxmlformats.org/officeDocument/2006/relationships/hyperlink" Target="https://www.diodes.com/assets/Datasheets/AH1899S.pdf" TargetMode="External"/><Relationship Id="rId_hyperlink_73" Type="http://schemas.openxmlformats.org/officeDocument/2006/relationships/hyperlink" Target="https://www.diodes.com/part/view/AH1902" TargetMode="External"/><Relationship Id="rId_hyperlink_74" Type="http://schemas.openxmlformats.org/officeDocument/2006/relationships/hyperlink" Target="https://www.diodes.com/assets/Datasheets/AH1902.pdf" TargetMode="External"/><Relationship Id="rId_hyperlink_75" Type="http://schemas.openxmlformats.org/officeDocument/2006/relationships/hyperlink" Target="https://www.diodes.com/part/view/AH1903" TargetMode="External"/><Relationship Id="rId_hyperlink_76" Type="http://schemas.openxmlformats.org/officeDocument/2006/relationships/hyperlink" Target="https://www.diodes.com/assets/Datasheets/AH1903.pdf" TargetMode="External"/><Relationship Id="rId_hyperlink_77" Type="http://schemas.openxmlformats.org/officeDocument/2006/relationships/hyperlink" Target="https://www.diodes.com/part/view/AH1911" TargetMode="External"/><Relationship Id="rId_hyperlink_78" Type="http://schemas.openxmlformats.org/officeDocument/2006/relationships/hyperlink" Target="https://www.diodes.com/assets/Datasheets/AH1911-AH1921.pdf" TargetMode="External"/><Relationship Id="rId_hyperlink_79" Type="http://schemas.openxmlformats.org/officeDocument/2006/relationships/hyperlink" Target="https://www.diodes.com/part/view/AH1912" TargetMode="External"/><Relationship Id="rId_hyperlink_80" Type="http://schemas.openxmlformats.org/officeDocument/2006/relationships/hyperlink" Target="https://www.diodes.com/assets/Datasheets/AH1912.pdf" TargetMode="External"/><Relationship Id="rId_hyperlink_81" Type="http://schemas.openxmlformats.org/officeDocument/2006/relationships/hyperlink" Target="https://www.diodes.com/part/view/AH1913" TargetMode="External"/><Relationship Id="rId_hyperlink_82" Type="http://schemas.openxmlformats.org/officeDocument/2006/relationships/hyperlink" Target="https://www.diodes.com/assets/Datasheets/AH1913.pdf" TargetMode="External"/><Relationship Id="rId_hyperlink_83" Type="http://schemas.openxmlformats.org/officeDocument/2006/relationships/hyperlink" Target="https://www.diodes.com/part/view/AH1921" TargetMode="External"/><Relationship Id="rId_hyperlink_84" Type="http://schemas.openxmlformats.org/officeDocument/2006/relationships/hyperlink" Target="https://www.diodes.com/assets/Datasheets/AH1911-AH1921.pdf" TargetMode="External"/><Relationship Id="rId_hyperlink_85" Type="http://schemas.openxmlformats.org/officeDocument/2006/relationships/hyperlink" Target="https://www.diodes.com/part/view/AH1925" TargetMode="External"/><Relationship Id="rId_hyperlink_86" Type="http://schemas.openxmlformats.org/officeDocument/2006/relationships/hyperlink" Target="https://www.diodes.com/assets/Datasheets/AH1925.pdf" TargetMode="External"/><Relationship Id="rId_hyperlink_87" Type="http://schemas.openxmlformats.org/officeDocument/2006/relationships/hyperlink" Target="https://www.diodes.com/part/view/AH266" TargetMode="External"/><Relationship Id="rId_hyperlink_88" Type="http://schemas.openxmlformats.org/officeDocument/2006/relationships/hyperlink" Target="https://www.diodes.com/assets/Datasheets/AH266.pdf" TargetMode="External"/><Relationship Id="rId_hyperlink_89" Type="http://schemas.openxmlformats.org/officeDocument/2006/relationships/hyperlink" Target="https://www.diodes.com/part/view/AH277A" TargetMode="External"/><Relationship Id="rId_hyperlink_90" Type="http://schemas.openxmlformats.org/officeDocument/2006/relationships/hyperlink" Target="https://www.diodes.com/assets/Datasheets/AH277A.pdf" TargetMode="External"/><Relationship Id="rId_hyperlink_91" Type="http://schemas.openxmlformats.org/officeDocument/2006/relationships/hyperlink" Target="https://www.diodes.com/part/view/AH3231Q" TargetMode="External"/><Relationship Id="rId_hyperlink_92" Type="http://schemas.openxmlformats.org/officeDocument/2006/relationships/hyperlink" Target="https://www.diodes.com/assets/Datasheets/AH3231Q-AH3234Q_AH3270Q-AH3272Q.pdf" TargetMode="External"/><Relationship Id="rId_hyperlink_93" Type="http://schemas.openxmlformats.org/officeDocument/2006/relationships/hyperlink" Target="https://www.diodes.com/part/view/AH3232Q" TargetMode="External"/><Relationship Id="rId_hyperlink_94" Type="http://schemas.openxmlformats.org/officeDocument/2006/relationships/hyperlink" Target="https://www.diodes.com/assets/Datasheets/AH3231Q-AH3234Q_AH3270Q-AH3272Q.pdf" TargetMode="External"/><Relationship Id="rId_hyperlink_95" Type="http://schemas.openxmlformats.org/officeDocument/2006/relationships/hyperlink" Target="https://www.diodes.com/part/view/AH3233Q" TargetMode="External"/><Relationship Id="rId_hyperlink_96" Type="http://schemas.openxmlformats.org/officeDocument/2006/relationships/hyperlink" Target="https://www.diodes.com/assets/Datasheets/AH3231Q-AH3234Q_AH3270Q-AH3272Q.pdf" TargetMode="External"/><Relationship Id="rId_hyperlink_97" Type="http://schemas.openxmlformats.org/officeDocument/2006/relationships/hyperlink" Target="https://www.diodes.com/part/view/AH3234Q" TargetMode="External"/><Relationship Id="rId_hyperlink_98" Type="http://schemas.openxmlformats.org/officeDocument/2006/relationships/hyperlink" Target="https://www.diodes.com/assets/Datasheets/AH3231Q-AH3234Q_AH3270Q-AH3272Q.pdf" TargetMode="External"/><Relationship Id="rId_hyperlink_99" Type="http://schemas.openxmlformats.org/officeDocument/2006/relationships/hyperlink" Target="https://www.diodes.com/part/view/AH3241Q" TargetMode="External"/><Relationship Id="rId_hyperlink_100" Type="http://schemas.openxmlformats.org/officeDocument/2006/relationships/hyperlink" Target="https://www.diodes.com/assets/Datasheets/AH324xQ_AH328xQ.pdf" TargetMode="External"/><Relationship Id="rId_hyperlink_101" Type="http://schemas.openxmlformats.org/officeDocument/2006/relationships/hyperlink" Target="https://www.diodes.com/part/view/AH3242Q" TargetMode="External"/><Relationship Id="rId_hyperlink_102" Type="http://schemas.openxmlformats.org/officeDocument/2006/relationships/hyperlink" Target="https://www.diodes.com/assets/Datasheets/AH324xQ_AH328xQ.pdf" TargetMode="External"/><Relationship Id="rId_hyperlink_103" Type="http://schemas.openxmlformats.org/officeDocument/2006/relationships/hyperlink" Target="https://www.diodes.com/part/view/AH3243Q" TargetMode="External"/><Relationship Id="rId_hyperlink_104" Type="http://schemas.openxmlformats.org/officeDocument/2006/relationships/hyperlink" Target="https://www.diodes.com/assets/Datasheets/AH324xQ_AH328xQ.pdf" TargetMode="External"/><Relationship Id="rId_hyperlink_105" Type="http://schemas.openxmlformats.org/officeDocument/2006/relationships/hyperlink" Target="https://www.diodes.com/part/view/AH3244Q" TargetMode="External"/><Relationship Id="rId_hyperlink_106" Type="http://schemas.openxmlformats.org/officeDocument/2006/relationships/hyperlink" Target="https://www.diodes.com/assets/Datasheets/AH324xQ_AH328xQ.pdf" TargetMode="External"/><Relationship Id="rId_hyperlink_107" Type="http://schemas.openxmlformats.org/officeDocument/2006/relationships/hyperlink" Target="https://www.diodes.com/part/view/AH3270Q" TargetMode="External"/><Relationship Id="rId_hyperlink_108" Type="http://schemas.openxmlformats.org/officeDocument/2006/relationships/hyperlink" Target="https://www.diodes.com/assets/Datasheets/AH3231Q-AH3234Q_AH3270Q-AH3272Q.pdf" TargetMode="External"/><Relationship Id="rId_hyperlink_109" Type="http://schemas.openxmlformats.org/officeDocument/2006/relationships/hyperlink" Target="https://www.diodes.com/part/view/AH3271Q" TargetMode="External"/><Relationship Id="rId_hyperlink_110" Type="http://schemas.openxmlformats.org/officeDocument/2006/relationships/hyperlink" Target="https://www.diodes.com/assets/Datasheets/AH3231Q-AH3234Q_AH3270Q-AH3272Q.pdf" TargetMode="External"/><Relationship Id="rId_hyperlink_111" Type="http://schemas.openxmlformats.org/officeDocument/2006/relationships/hyperlink" Target="https://www.diodes.com/part/view/AH3272Q" TargetMode="External"/><Relationship Id="rId_hyperlink_112" Type="http://schemas.openxmlformats.org/officeDocument/2006/relationships/hyperlink" Target="https://www.diodes.com/assets/Datasheets/AH3231Q-AH3234Q_AH3270Q-AH3272Q.pdf" TargetMode="External"/><Relationship Id="rId_hyperlink_113" Type="http://schemas.openxmlformats.org/officeDocument/2006/relationships/hyperlink" Target="https://www.diodes.com/part/view/AH3280Q" TargetMode="External"/><Relationship Id="rId_hyperlink_114" Type="http://schemas.openxmlformats.org/officeDocument/2006/relationships/hyperlink" Target="https://www.diodes.com/assets/Datasheets/AH324xQ_AH328xQ.pdf" TargetMode="External"/><Relationship Id="rId_hyperlink_115" Type="http://schemas.openxmlformats.org/officeDocument/2006/relationships/hyperlink" Target="https://www.diodes.com/part/view/AH3281Q" TargetMode="External"/><Relationship Id="rId_hyperlink_116" Type="http://schemas.openxmlformats.org/officeDocument/2006/relationships/hyperlink" Target="https://www.diodes.com/assets/Datasheets/AH324xQ_AH328xQ.pdf" TargetMode="External"/><Relationship Id="rId_hyperlink_117" Type="http://schemas.openxmlformats.org/officeDocument/2006/relationships/hyperlink" Target="https://www.diodes.com/part/view/AH3282Q" TargetMode="External"/><Relationship Id="rId_hyperlink_118" Type="http://schemas.openxmlformats.org/officeDocument/2006/relationships/hyperlink" Target="https://www.diodes.com/assets/Datasheets/AH324xQ_AH328xQ.pdf" TargetMode="External"/><Relationship Id="rId_hyperlink_119" Type="http://schemas.openxmlformats.org/officeDocument/2006/relationships/hyperlink" Target="https://www.diodes.com/part/view/AH3320Q" TargetMode="External"/><Relationship Id="rId_hyperlink_120" Type="http://schemas.openxmlformats.org/officeDocument/2006/relationships/hyperlink" Target="https://www.diodes.com/assets/Datasheets/AH332xQ.pdf" TargetMode="External"/><Relationship Id="rId_hyperlink_121" Type="http://schemas.openxmlformats.org/officeDocument/2006/relationships/hyperlink" Target="https://www.diodes.com/part/view/AH3321Q" TargetMode="External"/><Relationship Id="rId_hyperlink_122" Type="http://schemas.openxmlformats.org/officeDocument/2006/relationships/hyperlink" Target="https://www.diodes.com/assets/Datasheets/AH332xQ.pdf" TargetMode="External"/><Relationship Id="rId_hyperlink_123" Type="http://schemas.openxmlformats.org/officeDocument/2006/relationships/hyperlink" Target="https://www.diodes.com/part/view/AH3322" TargetMode="External"/><Relationship Id="rId_hyperlink_124" Type="http://schemas.openxmlformats.org/officeDocument/2006/relationships/hyperlink" Target="https://www.diodes.com/assets/Datasheets/AH332x.pdf" TargetMode="External"/><Relationship Id="rId_hyperlink_125" Type="http://schemas.openxmlformats.org/officeDocument/2006/relationships/hyperlink" Target="https://www.diodes.com/part/view/AH3322Q" TargetMode="External"/><Relationship Id="rId_hyperlink_126" Type="http://schemas.openxmlformats.org/officeDocument/2006/relationships/hyperlink" Target="https://www.diodes.com/assets/Datasheets/AH332xQ.pdf" TargetMode="External"/><Relationship Id="rId_hyperlink_127" Type="http://schemas.openxmlformats.org/officeDocument/2006/relationships/hyperlink" Target="https://www.diodes.com/part/view/AH3323" TargetMode="External"/><Relationship Id="rId_hyperlink_128" Type="http://schemas.openxmlformats.org/officeDocument/2006/relationships/hyperlink" Target="https://www.diodes.com/assets/Datasheets/AH332x.pdf" TargetMode="External"/><Relationship Id="rId_hyperlink_129" Type="http://schemas.openxmlformats.org/officeDocument/2006/relationships/hyperlink" Target="https://www.diodes.com/part/view/AH3323A" TargetMode="External"/><Relationship Id="rId_hyperlink_130" Type="http://schemas.openxmlformats.org/officeDocument/2006/relationships/hyperlink" Target="https://www.diodes.com/assets/Datasheets/AH3323A.pdf" TargetMode="External"/><Relationship Id="rId_hyperlink_131" Type="http://schemas.openxmlformats.org/officeDocument/2006/relationships/hyperlink" Target="https://www.diodes.com/part/view/AH3323Q" TargetMode="External"/><Relationship Id="rId_hyperlink_132" Type="http://schemas.openxmlformats.org/officeDocument/2006/relationships/hyperlink" Target="https://www.diodes.com/assets/Datasheets/AH332xQ.pdf" TargetMode="External"/><Relationship Id="rId_hyperlink_133" Type="http://schemas.openxmlformats.org/officeDocument/2006/relationships/hyperlink" Target="https://www.diodes.com/part/view/AH3324Q" TargetMode="External"/><Relationship Id="rId_hyperlink_134" Type="http://schemas.openxmlformats.org/officeDocument/2006/relationships/hyperlink" Target="https://www.diodes.com/assets/Datasheets/AH332xQ.pdf" TargetMode="External"/><Relationship Id="rId_hyperlink_135" Type="http://schemas.openxmlformats.org/officeDocument/2006/relationships/hyperlink" Target="https://www.diodes.com/part/view/AH3325Q" TargetMode="External"/><Relationship Id="rId_hyperlink_136" Type="http://schemas.openxmlformats.org/officeDocument/2006/relationships/hyperlink" Target="https://www.diodes.com/assets/Datasheets/AH332xQ.pdf" TargetMode="External"/><Relationship Id="rId_hyperlink_137" Type="http://schemas.openxmlformats.org/officeDocument/2006/relationships/hyperlink" Target="https://www.diodes.com/part/view/AH3326" TargetMode="External"/><Relationship Id="rId_hyperlink_138" Type="http://schemas.openxmlformats.org/officeDocument/2006/relationships/hyperlink" Target="https://www.diodes.com/assets/Datasheets/AH332x.pdf" TargetMode="External"/><Relationship Id="rId_hyperlink_139" Type="http://schemas.openxmlformats.org/officeDocument/2006/relationships/hyperlink" Target="https://www.diodes.com/part/view/AH3326Q" TargetMode="External"/><Relationship Id="rId_hyperlink_140" Type="http://schemas.openxmlformats.org/officeDocument/2006/relationships/hyperlink" Target="https://www.diodes.com/assets/Datasheets/AH332xQ.pdf" TargetMode="External"/><Relationship Id="rId_hyperlink_141" Type="http://schemas.openxmlformats.org/officeDocument/2006/relationships/hyperlink" Target="https://www.diodes.com/part/view/AH3327" TargetMode="External"/><Relationship Id="rId_hyperlink_142" Type="http://schemas.openxmlformats.org/officeDocument/2006/relationships/hyperlink" Target="https://www.diodes.com/assets/Datasheets/AH332x.pdf" TargetMode="External"/><Relationship Id="rId_hyperlink_143" Type="http://schemas.openxmlformats.org/officeDocument/2006/relationships/hyperlink" Target="https://www.diodes.com/part/view/AH3327Q" TargetMode="External"/><Relationship Id="rId_hyperlink_144" Type="http://schemas.openxmlformats.org/officeDocument/2006/relationships/hyperlink" Target="https://www.diodes.com/assets/Datasheets/AH332xQ.pdf" TargetMode="External"/><Relationship Id="rId_hyperlink_145" Type="http://schemas.openxmlformats.org/officeDocument/2006/relationships/hyperlink" Target="https://www.diodes.com/part/view/AH3328Q" TargetMode="External"/><Relationship Id="rId_hyperlink_146" Type="http://schemas.openxmlformats.org/officeDocument/2006/relationships/hyperlink" Target="https://www.diodes.com/assets/Datasheets/AH332xQ.pdf" TargetMode="External"/><Relationship Id="rId_hyperlink_147" Type="http://schemas.openxmlformats.org/officeDocument/2006/relationships/hyperlink" Target="https://www.diodes.com/part/view/AH3329Q" TargetMode="External"/><Relationship Id="rId_hyperlink_148" Type="http://schemas.openxmlformats.org/officeDocument/2006/relationships/hyperlink" Target="https://www.diodes.com/assets/Datasheets/AH332xQ.pdf" TargetMode="External"/><Relationship Id="rId_hyperlink_149" Type="http://schemas.openxmlformats.org/officeDocument/2006/relationships/hyperlink" Target="https://www.diodes.com/part/view/AH3360" TargetMode="External"/><Relationship Id="rId_hyperlink_150" Type="http://schemas.openxmlformats.org/officeDocument/2006/relationships/hyperlink" Target="https://www.diodes.com/assets/Datasheets/AH3360.pdf" TargetMode="External"/><Relationship Id="rId_hyperlink_151" Type="http://schemas.openxmlformats.org/officeDocument/2006/relationships/hyperlink" Target="https://www.diodes.com/part/view/AH3522" TargetMode="External"/><Relationship Id="rId_hyperlink_152" Type="http://schemas.openxmlformats.org/officeDocument/2006/relationships/hyperlink" Target="https://www.diodes.com/assets/Datasheets/AH3522_AH3524.pdf" TargetMode="External"/><Relationship Id="rId_hyperlink_153" Type="http://schemas.openxmlformats.org/officeDocument/2006/relationships/hyperlink" Target="https://www.diodes.com/part/view/AH3522Q" TargetMode="External"/><Relationship Id="rId_hyperlink_154" Type="http://schemas.openxmlformats.org/officeDocument/2006/relationships/hyperlink" Target="https://www.diodes.com/assets/Datasheets/AH352xQ.pdf" TargetMode="External"/><Relationship Id="rId_hyperlink_155" Type="http://schemas.openxmlformats.org/officeDocument/2006/relationships/hyperlink" Target="https://www.diodes.com/part/view/AH3523Q" TargetMode="External"/><Relationship Id="rId_hyperlink_156" Type="http://schemas.openxmlformats.org/officeDocument/2006/relationships/hyperlink" Target="https://www.diodes.com/assets/Datasheets/AH352xQ.pdf" TargetMode="External"/><Relationship Id="rId_hyperlink_157" Type="http://schemas.openxmlformats.org/officeDocument/2006/relationships/hyperlink" Target="https://www.diodes.com/part/view/AH3524" TargetMode="External"/><Relationship Id="rId_hyperlink_158" Type="http://schemas.openxmlformats.org/officeDocument/2006/relationships/hyperlink" Target="https://www.diodes.com/assets/Datasheets/AH3522_AH3524.pdf" TargetMode="External"/><Relationship Id="rId_hyperlink_159" Type="http://schemas.openxmlformats.org/officeDocument/2006/relationships/hyperlink" Target="https://www.diodes.com/part/view/AH3524A" TargetMode="External"/><Relationship Id="rId_hyperlink_160" Type="http://schemas.openxmlformats.org/officeDocument/2006/relationships/hyperlink" Target="https://www.diodes.com/assets/Datasheets/AH3524A.pdf" TargetMode="External"/><Relationship Id="rId_hyperlink_161" Type="http://schemas.openxmlformats.org/officeDocument/2006/relationships/hyperlink" Target="https://www.diodes.com/part/view/AH3524Q" TargetMode="External"/><Relationship Id="rId_hyperlink_162" Type="http://schemas.openxmlformats.org/officeDocument/2006/relationships/hyperlink" Target="https://www.diodes.com/assets/Datasheets/AH352xQ.pdf" TargetMode="External"/><Relationship Id="rId_hyperlink_163" Type="http://schemas.openxmlformats.org/officeDocument/2006/relationships/hyperlink" Target="https://www.diodes.com/part/view/AH3712" TargetMode="External"/><Relationship Id="rId_hyperlink_164" Type="http://schemas.openxmlformats.org/officeDocument/2006/relationships/hyperlink" Target="https://www.diodes.com/assets/Datasheets/AH3712.pdf" TargetMode="External"/><Relationship Id="rId_hyperlink_165" Type="http://schemas.openxmlformats.org/officeDocument/2006/relationships/hyperlink" Target="https://www.diodes.com/part/view/AH3712A" TargetMode="External"/><Relationship Id="rId_hyperlink_166" Type="http://schemas.openxmlformats.org/officeDocument/2006/relationships/hyperlink" Target="https://www.diodes.com/assets/Datasheets/AH3712.pdf" TargetMode="External"/><Relationship Id="rId_hyperlink_167" Type="http://schemas.openxmlformats.org/officeDocument/2006/relationships/hyperlink" Target="https://www.diodes.com/part/view/AH3712Q" TargetMode="External"/><Relationship Id="rId_hyperlink_168" Type="http://schemas.openxmlformats.org/officeDocument/2006/relationships/hyperlink" Target="https://www.diodes.com/assets/Datasheets/AH3712Q.pdf" TargetMode="External"/><Relationship Id="rId_hyperlink_169" Type="http://schemas.openxmlformats.org/officeDocument/2006/relationships/hyperlink" Target="https://www.diodes.com/part/view/AH3713" TargetMode="External"/><Relationship Id="rId_hyperlink_170" Type="http://schemas.openxmlformats.org/officeDocument/2006/relationships/hyperlink" Target="https://www.diodes.com/assets/Datasheets/AH371x.pdf" TargetMode="External"/><Relationship Id="rId_hyperlink_171" Type="http://schemas.openxmlformats.org/officeDocument/2006/relationships/hyperlink" Target="https://www.diodes.com/part/view/AH3713A" TargetMode="External"/><Relationship Id="rId_hyperlink_172" Type="http://schemas.openxmlformats.org/officeDocument/2006/relationships/hyperlink" Target="https://www.diodes.com/assets/Datasheets/AH371x.pdf" TargetMode="External"/><Relationship Id="rId_hyperlink_173" Type="http://schemas.openxmlformats.org/officeDocument/2006/relationships/hyperlink" Target="https://www.diodes.com/part/view/AH3713Q" TargetMode="External"/><Relationship Id="rId_hyperlink_174" Type="http://schemas.openxmlformats.org/officeDocument/2006/relationships/hyperlink" Target="https://www.diodes.com/assets/Datasheets/AH371xQ.pdf" TargetMode="External"/><Relationship Id="rId_hyperlink_175" Type="http://schemas.openxmlformats.org/officeDocument/2006/relationships/hyperlink" Target="https://www.diodes.com/part/view/AH3714" TargetMode="External"/><Relationship Id="rId_hyperlink_176" Type="http://schemas.openxmlformats.org/officeDocument/2006/relationships/hyperlink" Target="https://www.diodes.com/assets/Datasheets/AH371x.pdf" TargetMode="External"/><Relationship Id="rId_hyperlink_177" Type="http://schemas.openxmlformats.org/officeDocument/2006/relationships/hyperlink" Target="https://www.diodes.com/part/view/AH3714A" TargetMode="External"/><Relationship Id="rId_hyperlink_178" Type="http://schemas.openxmlformats.org/officeDocument/2006/relationships/hyperlink" Target="https://www.diodes.com/assets/Datasheets/AH371x.pdf" TargetMode="External"/><Relationship Id="rId_hyperlink_179" Type="http://schemas.openxmlformats.org/officeDocument/2006/relationships/hyperlink" Target="https://www.diodes.com/part/view/AH3714Q" TargetMode="External"/><Relationship Id="rId_hyperlink_180" Type="http://schemas.openxmlformats.org/officeDocument/2006/relationships/hyperlink" Target="https://www.diodes.com/assets/Datasheets/AH371xQ.pdf" TargetMode="External"/><Relationship Id="rId_hyperlink_181" Type="http://schemas.openxmlformats.org/officeDocument/2006/relationships/hyperlink" Target="https://www.diodes.com/part/view/AH3715" TargetMode="External"/><Relationship Id="rId_hyperlink_182" Type="http://schemas.openxmlformats.org/officeDocument/2006/relationships/hyperlink" Target="https://www.diodes.com/assets/Datasheets/AH371x.pdf" TargetMode="External"/><Relationship Id="rId_hyperlink_183" Type="http://schemas.openxmlformats.org/officeDocument/2006/relationships/hyperlink" Target="https://www.diodes.com/part/view/AH3715Q" TargetMode="External"/><Relationship Id="rId_hyperlink_184" Type="http://schemas.openxmlformats.org/officeDocument/2006/relationships/hyperlink" Target="https://www.diodes.com/assets/Datasheets/AH371xQ.pdf" TargetMode="External"/><Relationship Id="rId_hyperlink_185" Type="http://schemas.openxmlformats.org/officeDocument/2006/relationships/hyperlink" Target="https://www.diodes.com/part/view/AH3716" TargetMode="External"/><Relationship Id="rId_hyperlink_186" Type="http://schemas.openxmlformats.org/officeDocument/2006/relationships/hyperlink" Target="https://www.diodes.com/assets/Datasheets/AH371x.pdf" TargetMode="External"/><Relationship Id="rId_hyperlink_187" Type="http://schemas.openxmlformats.org/officeDocument/2006/relationships/hyperlink" Target="https://www.diodes.com/part/view/AH3716Q" TargetMode="External"/><Relationship Id="rId_hyperlink_188" Type="http://schemas.openxmlformats.org/officeDocument/2006/relationships/hyperlink" Target="https://www.diodes.com/assets/Datasheets/AH371xQ.pdf" TargetMode="External"/><Relationship Id="rId_hyperlink_189" Type="http://schemas.openxmlformats.org/officeDocument/2006/relationships/hyperlink" Target="https://www.diodes.com/part/view/AH3717" TargetMode="External"/><Relationship Id="rId_hyperlink_190" Type="http://schemas.openxmlformats.org/officeDocument/2006/relationships/hyperlink" Target="https://www.diodes.com/assets/Datasheets/AH371x.pdf" TargetMode="External"/><Relationship Id="rId_hyperlink_191" Type="http://schemas.openxmlformats.org/officeDocument/2006/relationships/hyperlink" Target="https://www.diodes.com/part/view/AH3717Q" TargetMode="External"/><Relationship Id="rId_hyperlink_192" Type="http://schemas.openxmlformats.org/officeDocument/2006/relationships/hyperlink" Target="https://www.diodes.com/assets/Datasheets/AH371xQ.pdf" TargetMode="External"/><Relationship Id="rId_hyperlink_193" Type="http://schemas.openxmlformats.org/officeDocument/2006/relationships/hyperlink" Target="https://www.diodes.com/part/view/AH3722" TargetMode="External"/><Relationship Id="rId_hyperlink_194" Type="http://schemas.openxmlformats.org/officeDocument/2006/relationships/hyperlink" Target="https://www.diodes.com/assets/Datasheets/AH372x.pdf" TargetMode="External"/><Relationship Id="rId_hyperlink_195" Type="http://schemas.openxmlformats.org/officeDocument/2006/relationships/hyperlink" Target="https://www.diodes.com/part/view/AH3722A" TargetMode="External"/><Relationship Id="rId_hyperlink_196" Type="http://schemas.openxmlformats.org/officeDocument/2006/relationships/hyperlink" Target="https://www.diodes.com/assets/Datasheets/AH3722A_AH3724A.pdf" TargetMode="External"/><Relationship Id="rId_hyperlink_197" Type="http://schemas.openxmlformats.org/officeDocument/2006/relationships/hyperlink" Target="https://www.diodes.com/part/view/AH3722Q" TargetMode="External"/><Relationship Id="rId_hyperlink_198" Type="http://schemas.openxmlformats.org/officeDocument/2006/relationships/hyperlink" Target="https://www.diodes.com/assets/Datasheets/AH372xQ.pdf" TargetMode="External"/><Relationship Id="rId_hyperlink_199" Type="http://schemas.openxmlformats.org/officeDocument/2006/relationships/hyperlink" Target="https://www.diodes.com/part/view/AH3723Q" TargetMode="External"/><Relationship Id="rId_hyperlink_200" Type="http://schemas.openxmlformats.org/officeDocument/2006/relationships/hyperlink" Target="https://www.diodes.com/assets/Datasheets/AH372xQ.pdf" TargetMode="External"/><Relationship Id="rId_hyperlink_201" Type="http://schemas.openxmlformats.org/officeDocument/2006/relationships/hyperlink" Target="https://www.diodes.com/part/view/AH3724" TargetMode="External"/><Relationship Id="rId_hyperlink_202" Type="http://schemas.openxmlformats.org/officeDocument/2006/relationships/hyperlink" Target="https://www.diodes.com/assets/Datasheets/AH372x.pdf" TargetMode="External"/><Relationship Id="rId_hyperlink_203" Type="http://schemas.openxmlformats.org/officeDocument/2006/relationships/hyperlink" Target="https://www.diodes.com/part/view/AH3724A" TargetMode="External"/><Relationship Id="rId_hyperlink_204" Type="http://schemas.openxmlformats.org/officeDocument/2006/relationships/hyperlink" Target="https://www.diodes.com/assets/Datasheets/AH3722A_AH3724A.pdf" TargetMode="External"/><Relationship Id="rId_hyperlink_205" Type="http://schemas.openxmlformats.org/officeDocument/2006/relationships/hyperlink" Target="https://www.diodes.com/part/view/AH3724Q" TargetMode="External"/><Relationship Id="rId_hyperlink_206" Type="http://schemas.openxmlformats.org/officeDocument/2006/relationships/hyperlink" Target="https://www.diodes.com/assets/Datasheets/AH372xQ.pdf" TargetMode="External"/><Relationship Id="rId_hyperlink_207" Type="http://schemas.openxmlformats.org/officeDocument/2006/relationships/hyperlink" Target="https://www.diodes.com/part/view/AH3725" TargetMode="External"/><Relationship Id="rId_hyperlink_208" Type="http://schemas.openxmlformats.org/officeDocument/2006/relationships/hyperlink" Target="https://www.diodes.com/assets/Datasheets/AH372x.pdf" TargetMode="External"/><Relationship Id="rId_hyperlink_209" Type="http://schemas.openxmlformats.org/officeDocument/2006/relationships/hyperlink" Target="https://www.diodes.com/part/view/AH3725Q" TargetMode="External"/><Relationship Id="rId_hyperlink_210" Type="http://schemas.openxmlformats.org/officeDocument/2006/relationships/hyperlink" Target="https://www.diodes.com/assets/Datasheets/AH372xQ.pdf" TargetMode="External"/><Relationship Id="rId_hyperlink_211" Type="http://schemas.openxmlformats.org/officeDocument/2006/relationships/hyperlink" Target="https://www.diodes.com/part/view/AH3726Q" TargetMode="External"/><Relationship Id="rId_hyperlink_212" Type="http://schemas.openxmlformats.org/officeDocument/2006/relationships/hyperlink" Target="https://www.diodes.com/assets/Datasheets/AH372xQ.pdf" TargetMode="External"/><Relationship Id="rId_hyperlink_213" Type="http://schemas.openxmlformats.org/officeDocument/2006/relationships/hyperlink" Target="https://www.diodes.com/part/view/AH3727" TargetMode="External"/><Relationship Id="rId_hyperlink_214" Type="http://schemas.openxmlformats.org/officeDocument/2006/relationships/hyperlink" Target="https://www.diodes.com/assets/Datasheets/AH372x.pdf" TargetMode="External"/><Relationship Id="rId_hyperlink_215" Type="http://schemas.openxmlformats.org/officeDocument/2006/relationships/hyperlink" Target="https://www.diodes.com/part/view/AH3727Q" TargetMode="External"/><Relationship Id="rId_hyperlink_216" Type="http://schemas.openxmlformats.org/officeDocument/2006/relationships/hyperlink" Target="https://www.diodes.com/assets/Datasheets/AH372xQ.pdf" TargetMode="External"/><Relationship Id="rId_hyperlink_217" Type="http://schemas.openxmlformats.org/officeDocument/2006/relationships/hyperlink" Target="https://www.diodes.com/part/view/AH3729Q" TargetMode="External"/><Relationship Id="rId_hyperlink_218" Type="http://schemas.openxmlformats.org/officeDocument/2006/relationships/hyperlink" Target="https://www.diodes.com/assets/Datasheets/AH372xQ.pdf" TargetMode="External"/><Relationship Id="rId_hyperlink_219" Type="http://schemas.openxmlformats.org/officeDocument/2006/relationships/hyperlink" Target="https://www.diodes.com/part/view/AH3965" TargetMode="External"/><Relationship Id="rId_hyperlink_220" Type="http://schemas.openxmlformats.org/officeDocument/2006/relationships/hyperlink" Target="https://www.diodes.com/assets/Datasheets/AH396x.pdf" TargetMode="External"/><Relationship Id="rId_hyperlink_221" Type="http://schemas.openxmlformats.org/officeDocument/2006/relationships/hyperlink" Target="https://www.diodes.com/part/view/AH3965Q" TargetMode="External"/><Relationship Id="rId_hyperlink_222" Type="http://schemas.openxmlformats.org/officeDocument/2006/relationships/hyperlink" Target="https://www.diodes.com/assets/Datasheets/AH396xQ.pdf" TargetMode="External"/><Relationship Id="rId_hyperlink_223" Type="http://schemas.openxmlformats.org/officeDocument/2006/relationships/hyperlink" Target="https://www.diodes.com/part/view/AH3966" TargetMode="External"/><Relationship Id="rId_hyperlink_224" Type="http://schemas.openxmlformats.org/officeDocument/2006/relationships/hyperlink" Target="https://www.diodes.com/assets/Datasheets/AH396x.pdf" TargetMode="External"/><Relationship Id="rId_hyperlink_225" Type="http://schemas.openxmlformats.org/officeDocument/2006/relationships/hyperlink" Target="https://www.diodes.com/part/view/AH3966Q" TargetMode="External"/><Relationship Id="rId_hyperlink_226" Type="http://schemas.openxmlformats.org/officeDocument/2006/relationships/hyperlink" Target="https://www.diodes.com/assets/Datasheets/AH396xQ.pdf" TargetMode="External"/><Relationship Id="rId_hyperlink_227" Type="http://schemas.openxmlformats.org/officeDocument/2006/relationships/hyperlink" Target="https://www.diodes.com/part/view/AH3967" TargetMode="External"/><Relationship Id="rId_hyperlink_228" Type="http://schemas.openxmlformats.org/officeDocument/2006/relationships/hyperlink" Target="https://www.diodes.com/assets/Datasheets/AH396x.pdf" TargetMode="External"/><Relationship Id="rId_hyperlink_229" Type="http://schemas.openxmlformats.org/officeDocument/2006/relationships/hyperlink" Target="https://www.diodes.com/part/view/AH3967Q" TargetMode="External"/><Relationship Id="rId_hyperlink_230" Type="http://schemas.openxmlformats.org/officeDocument/2006/relationships/hyperlink" Target="https://www.diodes.com/assets/Datasheets/AH396xQ.pdf" TargetMode="External"/><Relationship Id="rId_hyperlink_231" Type="http://schemas.openxmlformats.org/officeDocument/2006/relationships/hyperlink" Target="https://www.diodes.com/part/view/AH3968" TargetMode="External"/><Relationship Id="rId_hyperlink_232" Type="http://schemas.openxmlformats.org/officeDocument/2006/relationships/hyperlink" Target="https://www.diodes.com/assets/Datasheets/AH396x.pdf" TargetMode="External"/><Relationship Id="rId_hyperlink_233" Type="http://schemas.openxmlformats.org/officeDocument/2006/relationships/hyperlink" Target="https://www.diodes.com/part/view/AH3968Q" TargetMode="External"/><Relationship Id="rId_hyperlink_234" Type="http://schemas.openxmlformats.org/officeDocument/2006/relationships/hyperlink" Target="https://www.diodes.com/assets/Datasheets/AH396xQ.pdf" TargetMode="External"/><Relationship Id="rId_hyperlink_235" Type="http://schemas.openxmlformats.org/officeDocument/2006/relationships/hyperlink" Target="https://www.diodes.com/part/view/AH3975Q" TargetMode="External"/><Relationship Id="rId_hyperlink_236" Type="http://schemas.openxmlformats.org/officeDocument/2006/relationships/hyperlink" Target="https://www.diodes.com/assets/Datasheets/AH397xQ.pdf" TargetMode="External"/><Relationship Id="rId_hyperlink_237" Type="http://schemas.openxmlformats.org/officeDocument/2006/relationships/hyperlink" Target="https://www.diodes.com/part/view/AH3976Q" TargetMode="External"/><Relationship Id="rId_hyperlink_238" Type="http://schemas.openxmlformats.org/officeDocument/2006/relationships/hyperlink" Target="https://www.diodes.com/assets/Datasheets/AH397xQ.pdf" TargetMode="External"/><Relationship Id="rId_hyperlink_239" Type="http://schemas.openxmlformats.org/officeDocument/2006/relationships/hyperlink" Target="https://www.diodes.com/part/view/AH3977Q" TargetMode="External"/><Relationship Id="rId_hyperlink_240" Type="http://schemas.openxmlformats.org/officeDocument/2006/relationships/hyperlink" Target="https://www.diodes.com/assets/Datasheets/AH397xQ.pdf" TargetMode="External"/><Relationship Id="rId_hyperlink_241" Type="http://schemas.openxmlformats.org/officeDocument/2006/relationships/hyperlink" Target="https://www.diodes.com/part/view/AH3978Q" TargetMode="External"/><Relationship Id="rId_hyperlink_242" Type="http://schemas.openxmlformats.org/officeDocument/2006/relationships/hyperlink" Target="https://www.diodes.com/assets/Datasheets/AH397xQ.pdf" TargetMode="External"/><Relationship Id="rId_hyperlink_243" Type="http://schemas.openxmlformats.org/officeDocument/2006/relationships/hyperlink" Target="https://www.diodes.com/part/view/AH9246" TargetMode="External"/><Relationship Id="rId_hyperlink_244" Type="http://schemas.openxmlformats.org/officeDocument/2006/relationships/hyperlink" Target="https://www.diodes.com/assets/Datasheets/AH9246.pdf" TargetMode="External"/><Relationship Id="rId_hyperlink_245" Type="http://schemas.openxmlformats.org/officeDocument/2006/relationships/hyperlink" Target="https://www.diodes.com/part/view/AH9247" TargetMode="External"/><Relationship Id="rId_hyperlink_246" Type="http://schemas.openxmlformats.org/officeDocument/2006/relationships/hyperlink" Target="https://www.diodes.com/assets/Datasheets/AH9247.pdf" TargetMode="External"/><Relationship Id="rId_hyperlink_247" Type="http://schemas.openxmlformats.org/officeDocument/2006/relationships/hyperlink" Target="https://www.diodes.com/part/view/AH9251" TargetMode="External"/><Relationship Id="rId_hyperlink_248" Type="http://schemas.openxmlformats.org/officeDocument/2006/relationships/hyperlink" Target="https://www.diodes.com/assets/Datasheets/AH9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2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V1"/>
    </sheetView>
  </sheetViews>
  <sheetFormatPr defaultRowHeight="14.4" outlineLevelRow="0" outlineLevelCol="0"/>
  <cols>
    <col min="1" max="1" width="13.997" bestFit="true" customWidth="true" style="0"/>
    <col min="2" max="2" width="49.417" bestFit="true" customWidth="true" style="0"/>
    <col min="3" max="3" width="109.545" bestFit="true" customWidth="true" style="0"/>
    <col min="4" max="4" width="49.417" bestFit="true" customWidth="true" style="0"/>
    <col min="5" max="5" width="16.425" bestFit="true" customWidth="true" style="0"/>
    <col min="6" max="6" width="22.28" bestFit="true" customWidth="true" style="0"/>
    <col min="7" max="7" width="26.993" bestFit="true" customWidth="true" style="0"/>
    <col min="8" max="8" width="36.42" bestFit="true" customWidth="true" style="0"/>
    <col min="9" max="9" width="35.277" bestFit="true" customWidth="true" style="0"/>
    <col min="10" max="10" width="37.705" bestFit="true" customWidth="true" style="0"/>
    <col min="11" max="11" width="35.277" bestFit="true" customWidth="true" style="0"/>
    <col min="12" max="12" width="25.851" bestFit="true" customWidth="true" style="0"/>
    <col min="13" max="13" width="32.992" bestFit="true" customWidth="true" style="0"/>
    <col min="14" max="14" width="62.413" bestFit="true" customWidth="true" style="0"/>
    <col min="15" max="15" width="62.413" bestFit="true" customWidth="true" style="0"/>
    <col min="16" max="16" width="62.413" bestFit="true" customWidth="true" style="0"/>
    <col min="17" max="17" width="60.128" bestFit="true" customWidth="true" style="0"/>
    <col min="18" max="18" width="60.128" bestFit="true" customWidth="true" style="0"/>
    <col min="19" max="19" width="60.128" bestFit="true" customWidth="true" style="0"/>
    <col min="20" max="20" width="36.42" bestFit="true" customWidth="true" style="0"/>
    <col min="21" max="21" width="41.133" bestFit="true" customWidth="true" style="0"/>
    <col min="22" max="22" width="61.271" bestFit="true" customWidth="true" style="0"/>
  </cols>
  <sheetData>
    <row r="1" spans="1:2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Active Output State (B &gt; Bop)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Inactive Output State (B &lt; Brp)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Key Feature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Supply Current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Operating Point Bop (Bops +ve/ Bopn -ve) (Gauss)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Operating Point Bop (Bops +ve/ Bopn -ve) (Gauss)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Operating Point Bop (Bops +ve/ Bopn -ve) (Gauss)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Release Point Brp (Brps +ve/ Brpn -ve) (Gauss)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 Release Point Brp (Brps +ve/ Brpn -ve) (Gauss)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Release Point Brp (Brps +ve/ Brpn -ve) (Gauss)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Capability (mA)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V1" s="1" t="s">
        <v>21</v>
      </c>
    </row>
    <row r="2" spans="1:22">
      <c r="A2" t="str">
        <f>Hyperlink("https://www.diodes.com/part/view/AH1381","AH1381")</f>
        <v>AH1381</v>
      </c>
      <c r="B2" t="str">
        <f>Hyperlink("https://www.diodes.com/assets/Datasheets/AH1381_AH1382_AH1383.pdf","AH138x Datasheet")</f>
        <v>AH138x Datasheet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L2" t="s">
        <v>30</v>
      </c>
      <c r="M2">
        <v>0.0016</v>
      </c>
      <c r="N2">
        <v>6</v>
      </c>
      <c r="O2">
        <v>18</v>
      </c>
      <c r="P2">
        <v>30</v>
      </c>
      <c r="Q2">
        <v>2</v>
      </c>
      <c r="R2">
        <v>11</v>
      </c>
      <c r="S2">
        <v>24</v>
      </c>
      <c r="T2">
        <v>7</v>
      </c>
      <c r="U2" t="s">
        <v>31</v>
      </c>
      <c r="V2" t="s">
        <v>32</v>
      </c>
    </row>
    <row r="3" spans="1:22">
      <c r="A3" t="str">
        <f>Hyperlink("https://www.diodes.com/part/view/AH1382","AH1382")</f>
        <v>AH1382</v>
      </c>
      <c r="B3" t="str">
        <f>Hyperlink("https://www.diodes.com/assets/Datasheets/AH1381_AH1382_AH1383.pdf","AH138x Datasheet")</f>
        <v>AH138x Datasheet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L3" t="s">
        <v>30</v>
      </c>
      <c r="M3">
        <v>0.0016</v>
      </c>
      <c r="N3">
        <v>18</v>
      </c>
      <c r="O3">
        <v>30</v>
      </c>
      <c r="P3">
        <v>42</v>
      </c>
      <c r="Q3">
        <v>8</v>
      </c>
      <c r="R3">
        <v>20</v>
      </c>
      <c r="S3">
        <v>33</v>
      </c>
      <c r="T3">
        <v>10</v>
      </c>
      <c r="U3" t="s">
        <v>31</v>
      </c>
      <c r="V3" t="s">
        <v>32</v>
      </c>
    </row>
    <row r="4" spans="1:22">
      <c r="A4" t="str">
        <f>Hyperlink("https://www.diodes.com/part/view/AH1383","AH1383")</f>
        <v>AH1383</v>
      </c>
      <c r="B4" t="str">
        <f>Hyperlink("https://www.diodes.com/assets/Datasheets/AH1381_AH1382_AH1383.pdf","AH138x Datasheet")</f>
        <v>AH138x Datasheet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L4" t="s">
        <v>30</v>
      </c>
      <c r="M4">
        <v>0.0016</v>
      </c>
      <c r="N4">
        <v>25</v>
      </c>
      <c r="O4">
        <v>45</v>
      </c>
      <c r="P4">
        <v>60</v>
      </c>
      <c r="Q4">
        <v>20</v>
      </c>
      <c r="R4">
        <v>35</v>
      </c>
      <c r="S4">
        <v>55</v>
      </c>
      <c r="T4">
        <v>10</v>
      </c>
      <c r="U4" t="s">
        <v>31</v>
      </c>
      <c r="V4" t="s">
        <v>32</v>
      </c>
    </row>
    <row r="5" spans="1:22">
      <c r="A5" t="str">
        <f>Hyperlink("https://www.diodes.com/part/view/AH1388","AH1388")</f>
        <v>AH1388</v>
      </c>
      <c r="B5" t="str">
        <f>Hyperlink("https://www.diodes.com/assets/Datasheets/AH1388.pdf","AH1388 Datasheet")</f>
        <v>AH1388 Datasheet</v>
      </c>
      <c r="C5" t="s">
        <v>33</v>
      </c>
      <c r="D5" t="s">
        <v>23</v>
      </c>
      <c r="E5" t="s">
        <v>24</v>
      </c>
      <c r="F5" t="s">
        <v>25</v>
      </c>
      <c r="G5" t="s">
        <v>34</v>
      </c>
      <c r="H5" t="s">
        <v>27</v>
      </c>
      <c r="I5" t="s">
        <v>28</v>
      </c>
      <c r="J5" t="s">
        <v>29</v>
      </c>
      <c r="L5" t="s">
        <v>35</v>
      </c>
      <c r="M5">
        <v>0.012</v>
      </c>
      <c r="N5">
        <v>6</v>
      </c>
      <c r="O5">
        <v>17</v>
      </c>
      <c r="P5">
        <v>25</v>
      </c>
      <c r="Q5">
        <v>2</v>
      </c>
      <c r="R5">
        <v>11</v>
      </c>
      <c r="S5">
        <v>20</v>
      </c>
      <c r="U5" t="s">
        <v>31</v>
      </c>
      <c r="V5" t="s">
        <v>36</v>
      </c>
    </row>
    <row r="6" spans="1:22">
      <c r="A6" t="str">
        <f>Hyperlink("https://www.diodes.com/part/view/AH1389","AH1389")</f>
        <v>AH1389</v>
      </c>
      <c r="B6" t="str">
        <f>Hyperlink("https://www.diodes.com/assets/Datasheets/AH1389.pdf","AH1389 Datasheet")</f>
        <v>AH1389 Datasheet</v>
      </c>
      <c r="C6" t="s">
        <v>33</v>
      </c>
      <c r="D6" t="s">
        <v>23</v>
      </c>
      <c r="E6" t="s">
        <v>24</v>
      </c>
      <c r="F6" t="s">
        <v>25</v>
      </c>
      <c r="G6" t="s">
        <v>34</v>
      </c>
      <c r="H6" t="s">
        <v>27</v>
      </c>
      <c r="I6" t="s">
        <v>28</v>
      </c>
      <c r="J6" t="s">
        <v>29</v>
      </c>
      <c r="L6" t="s">
        <v>35</v>
      </c>
      <c r="M6">
        <v>0.004</v>
      </c>
      <c r="N6">
        <v>13</v>
      </c>
      <c r="O6">
        <v>25</v>
      </c>
      <c r="P6">
        <v>39</v>
      </c>
      <c r="Q6">
        <v>9</v>
      </c>
      <c r="R6">
        <v>20</v>
      </c>
      <c r="S6">
        <v>37</v>
      </c>
      <c r="U6" t="s">
        <v>31</v>
      </c>
      <c r="V6" t="s">
        <v>36</v>
      </c>
    </row>
    <row r="7" spans="1:22">
      <c r="A7" t="str">
        <f>Hyperlink("https://www.diodes.com/part/view/AH1390","AH1390")</f>
        <v>AH1390</v>
      </c>
      <c r="B7" t="str">
        <f>Hyperlink("https://www.diodes.com/assets/Datasheets/AH1390.pdf","AH1390 Datasheet")</f>
        <v>AH1390 Datasheet</v>
      </c>
      <c r="C7" t="s">
        <v>33</v>
      </c>
      <c r="D7" t="s">
        <v>23</v>
      </c>
      <c r="E7" t="s">
        <v>24</v>
      </c>
      <c r="F7" t="s">
        <v>25</v>
      </c>
      <c r="G7" t="s">
        <v>34</v>
      </c>
      <c r="H7" t="s">
        <v>27</v>
      </c>
      <c r="I7" t="s">
        <v>28</v>
      </c>
      <c r="J7" t="s">
        <v>29</v>
      </c>
      <c r="L7" t="s">
        <v>35</v>
      </c>
      <c r="M7">
        <v>0.0013</v>
      </c>
      <c r="N7">
        <v>6</v>
      </c>
      <c r="O7">
        <v>17</v>
      </c>
      <c r="P7">
        <v>25</v>
      </c>
      <c r="Q7">
        <v>2</v>
      </c>
      <c r="R7">
        <v>11</v>
      </c>
      <c r="S7">
        <v>20</v>
      </c>
      <c r="U7" t="s">
        <v>31</v>
      </c>
      <c r="V7" t="s">
        <v>36</v>
      </c>
    </row>
    <row r="8" spans="1:22">
      <c r="A8" t="str">
        <f>Hyperlink("https://www.diodes.com/part/view/AH1391","AH1391")</f>
        <v>AH1391</v>
      </c>
      <c r="B8" t="str">
        <f>Hyperlink("https://www.diodes.com/assets/Datasheets/AH1391.pdf","AH1391 Datasheet")</f>
        <v>AH1391 Datasheet</v>
      </c>
      <c r="C8" t="s">
        <v>37</v>
      </c>
      <c r="D8" t="s">
        <v>23</v>
      </c>
      <c r="E8" t="s">
        <v>24</v>
      </c>
      <c r="F8" t="s">
        <v>25</v>
      </c>
      <c r="G8" t="s">
        <v>38</v>
      </c>
      <c r="H8" t="s">
        <v>27</v>
      </c>
      <c r="I8" t="s">
        <v>28</v>
      </c>
      <c r="J8" t="s">
        <v>29</v>
      </c>
      <c r="L8" t="s">
        <v>30</v>
      </c>
      <c r="M8">
        <v>0.0011</v>
      </c>
      <c r="N8">
        <v>13</v>
      </c>
      <c r="O8">
        <v>25</v>
      </c>
      <c r="P8">
        <v>39</v>
      </c>
      <c r="Q8">
        <v>7</v>
      </c>
      <c r="R8">
        <v>20</v>
      </c>
      <c r="S8">
        <v>34</v>
      </c>
      <c r="T8">
        <v>5</v>
      </c>
      <c r="U8" t="s">
        <v>31</v>
      </c>
      <c r="V8" t="s">
        <v>39</v>
      </c>
    </row>
    <row r="9" spans="1:22">
      <c r="A9" t="str">
        <f>Hyperlink("https://www.diodes.com/part/view/AH1392","AH1392")</f>
        <v>AH1392</v>
      </c>
      <c r="B9" t="str">
        <f>Hyperlink("https://www.diodes.com/assets/Datasheets/AH1392.pdf","AH1392 Datasheet")</f>
        <v>AH1392 Datasheet</v>
      </c>
      <c r="C9" t="s">
        <v>37</v>
      </c>
      <c r="D9" t="s">
        <v>23</v>
      </c>
      <c r="E9" t="s">
        <v>24</v>
      </c>
      <c r="F9" t="s">
        <v>25</v>
      </c>
      <c r="G9" t="s">
        <v>38</v>
      </c>
      <c r="H9" t="s">
        <v>27</v>
      </c>
      <c r="I9" t="s">
        <v>28</v>
      </c>
      <c r="J9" t="s">
        <v>29</v>
      </c>
      <c r="L9" t="s">
        <v>30</v>
      </c>
      <c r="M9">
        <v>0.0011</v>
      </c>
      <c r="N9">
        <v>14</v>
      </c>
      <c r="O9">
        <v>30</v>
      </c>
      <c r="P9">
        <v>46</v>
      </c>
      <c r="Q9">
        <v>9</v>
      </c>
      <c r="R9">
        <v>20</v>
      </c>
      <c r="S9">
        <v>39</v>
      </c>
      <c r="T9">
        <v>10</v>
      </c>
      <c r="U9" t="s">
        <v>31</v>
      </c>
      <c r="V9" t="s">
        <v>39</v>
      </c>
    </row>
    <row r="10" spans="1:22">
      <c r="A10" t="str">
        <f>Hyperlink("https://www.diodes.com/part/view/AH1711","AH1711")</f>
        <v>AH1711</v>
      </c>
      <c r="B10" t="str">
        <f>Hyperlink("https://www.diodes.com/assets/Datasheets/AH1711_AH1712_AH1713_AH1714.pdf","AH1711/AH1712/AH1713/AH1714 Datasheet")</f>
        <v>AH1711/AH1712/AH1713/AH1714 Datasheet</v>
      </c>
      <c r="C10" t="s">
        <v>40</v>
      </c>
      <c r="D10" t="s">
        <v>23</v>
      </c>
      <c r="E10" t="s">
        <v>24</v>
      </c>
      <c r="F10" t="s">
        <v>41</v>
      </c>
      <c r="G10" t="s">
        <v>26</v>
      </c>
      <c r="H10" t="s">
        <v>42</v>
      </c>
      <c r="I10" t="s">
        <v>28</v>
      </c>
      <c r="J10" t="s">
        <v>43</v>
      </c>
      <c r="L10" t="s">
        <v>44</v>
      </c>
      <c r="M10">
        <v>2.3</v>
      </c>
      <c r="N10">
        <v>-2</v>
      </c>
      <c r="O10">
        <v>7</v>
      </c>
      <c r="P10">
        <v>20</v>
      </c>
      <c r="Q10">
        <v>-20</v>
      </c>
      <c r="R10">
        <v>-7</v>
      </c>
      <c r="S10">
        <v>2</v>
      </c>
      <c r="T10">
        <v>30</v>
      </c>
      <c r="U10" t="s">
        <v>45</v>
      </c>
      <c r="V10" t="s">
        <v>46</v>
      </c>
    </row>
    <row r="11" spans="1:22">
      <c r="A11" t="str">
        <f>Hyperlink("https://www.diodes.com/part/view/AH1711Q","AH1711Q")</f>
        <v>AH1711Q</v>
      </c>
      <c r="B11" t="str">
        <f>Hyperlink("https://www.diodes.com/assets/Datasheets/AH1711Q/AH1712Q/AH1713Q/AH1714Q.pdf","AH1711Q/AH1712Q/AH1713Q/AH1714Q Datasheet")</f>
        <v>AH1711Q/AH1712Q/AH1713Q/AH1714Q Datasheet</v>
      </c>
      <c r="C11" t="s">
        <v>47</v>
      </c>
      <c r="D11" t="s">
        <v>48</v>
      </c>
      <c r="E11" t="s">
        <v>49</v>
      </c>
      <c r="F11" t="s">
        <v>41</v>
      </c>
      <c r="G11" t="s">
        <v>26</v>
      </c>
      <c r="H11" t="s">
        <v>42</v>
      </c>
      <c r="I11" t="s">
        <v>28</v>
      </c>
      <c r="J11" t="s">
        <v>43</v>
      </c>
      <c r="L11" t="s">
        <v>44</v>
      </c>
      <c r="M11">
        <v>2</v>
      </c>
      <c r="N11">
        <v>-5</v>
      </c>
      <c r="O11">
        <v>7</v>
      </c>
      <c r="P11">
        <v>29</v>
      </c>
      <c r="Q11">
        <v>-29</v>
      </c>
      <c r="R11">
        <v>-7</v>
      </c>
      <c r="S11">
        <v>5</v>
      </c>
      <c r="U11" t="s">
        <v>50</v>
      </c>
      <c r="V11" t="s">
        <v>46</v>
      </c>
    </row>
    <row r="12" spans="1:22">
      <c r="A12" t="str">
        <f>Hyperlink("https://www.diodes.com/part/view/AH1712","AH1712")</f>
        <v>AH1712</v>
      </c>
      <c r="B12" t="str">
        <f>Hyperlink("https://www.diodes.com/assets/Datasheets/AH1711_AH1712_AH1713_AH1714.pdf","AH1711/AH1712/AH1713/AH1714 Datasheet")</f>
        <v>AH1711/AH1712/AH1713/AH1714 Datasheet</v>
      </c>
      <c r="C12" t="s">
        <v>40</v>
      </c>
      <c r="D12" t="s">
        <v>23</v>
      </c>
      <c r="E12" t="s">
        <v>24</v>
      </c>
      <c r="F12" t="s">
        <v>41</v>
      </c>
      <c r="G12" t="s">
        <v>26</v>
      </c>
      <c r="H12" t="s">
        <v>42</v>
      </c>
      <c r="I12" t="s">
        <v>28</v>
      </c>
      <c r="J12" t="s">
        <v>43</v>
      </c>
      <c r="L12" t="s">
        <v>44</v>
      </c>
      <c r="M12">
        <v>2.3</v>
      </c>
      <c r="N12">
        <v>5</v>
      </c>
      <c r="O12">
        <v>18</v>
      </c>
      <c r="P12">
        <v>37</v>
      </c>
      <c r="Q12">
        <v>-37</v>
      </c>
      <c r="R12">
        <v>-18</v>
      </c>
      <c r="S12">
        <v>-5</v>
      </c>
      <c r="T12">
        <v>30</v>
      </c>
      <c r="U12" t="s">
        <v>45</v>
      </c>
      <c r="V12" t="s">
        <v>46</v>
      </c>
    </row>
    <row r="13" spans="1:22">
      <c r="A13" t="str">
        <f>Hyperlink("https://www.diodes.com/part/view/AH1712Q","AH1712Q")</f>
        <v>AH1712Q</v>
      </c>
      <c r="B13" t="str">
        <f>Hyperlink("https://www.diodes.com/assets/Datasheets/AH1711Q/AH1712Q/AH1713Q/AH1714Q.pdf","AH1711Q/AH1712Q/AH1713Q/AH1714Q Datasheet")</f>
        <v>AH1711Q/AH1712Q/AH1713Q/AH1714Q Datasheet</v>
      </c>
      <c r="C13" t="s">
        <v>47</v>
      </c>
      <c r="D13" t="s">
        <v>48</v>
      </c>
      <c r="E13" t="s">
        <v>49</v>
      </c>
      <c r="F13" t="s">
        <v>41</v>
      </c>
      <c r="G13" t="s">
        <v>26</v>
      </c>
      <c r="H13" t="s">
        <v>42</v>
      </c>
      <c r="I13" t="s">
        <v>28</v>
      </c>
      <c r="J13" t="s">
        <v>43</v>
      </c>
      <c r="L13" t="s">
        <v>44</v>
      </c>
      <c r="M13">
        <v>2</v>
      </c>
      <c r="N13">
        <v>2</v>
      </c>
      <c r="O13">
        <v>18</v>
      </c>
      <c r="P13">
        <v>45</v>
      </c>
      <c r="Q13">
        <v>-45</v>
      </c>
      <c r="R13">
        <v>-18</v>
      </c>
      <c r="S13">
        <v>-2</v>
      </c>
      <c r="U13" t="s">
        <v>50</v>
      </c>
      <c r="V13" t="s">
        <v>46</v>
      </c>
    </row>
    <row r="14" spans="1:22">
      <c r="A14" t="str">
        <f>Hyperlink("https://www.diodes.com/part/view/AH1713","AH1713")</f>
        <v>AH1713</v>
      </c>
      <c r="B14" t="str">
        <f>Hyperlink("https://www.diodes.com/assets/Datasheets/AH1711_AH1712_AH1713_AH1714.pdf","AH1711/AH1712/AH1713/AH1714 Datasheet")</f>
        <v>AH1711/AH1712/AH1713/AH1714 Datasheet</v>
      </c>
      <c r="C14" t="s">
        <v>40</v>
      </c>
      <c r="D14" t="s">
        <v>23</v>
      </c>
      <c r="E14" t="s">
        <v>24</v>
      </c>
      <c r="F14" t="s">
        <v>41</v>
      </c>
      <c r="G14" t="s">
        <v>26</v>
      </c>
      <c r="H14" t="s">
        <v>42</v>
      </c>
      <c r="I14" t="s">
        <v>28</v>
      </c>
      <c r="J14" t="s">
        <v>43</v>
      </c>
      <c r="L14" t="s">
        <v>44</v>
      </c>
      <c r="M14">
        <v>2.3</v>
      </c>
      <c r="N14">
        <v>16</v>
      </c>
      <c r="O14">
        <v>50</v>
      </c>
      <c r="P14">
        <v>81</v>
      </c>
      <c r="Q14">
        <v>-81</v>
      </c>
      <c r="R14">
        <v>-50</v>
      </c>
      <c r="S14">
        <v>-16</v>
      </c>
      <c r="T14">
        <v>30</v>
      </c>
      <c r="U14" t="s">
        <v>45</v>
      </c>
      <c r="V14" t="s">
        <v>46</v>
      </c>
    </row>
    <row r="15" spans="1:22">
      <c r="A15" t="str">
        <f>Hyperlink("https://www.diodes.com/part/view/AH1713Q","AH1713Q")</f>
        <v>AH1713Q</v>
      </c>
      <c r="B15" t="str">
        <f>Hyperlink("https://www.diodes.com/assets/Datasheets/AH1711Q/AH1712Q/AH1713Q/AH1714Q.pdf","AH1711Q/AH1712Q/AH1713Q/AH1714Q Datasheet")</f>
        <v>AH1711Q/AH1712Q/AH1713Q/AH1714Q Datasheet</v>
      </c>
      <c r="C15" t="s">
        <v>47</v>
      </c>
      <c r="D15" t="s">
        <v>48</v>
      </c>
      <c r="E15" t="s">
        <v>49</v>
      </c>
      <c r="F15" t="s">
        <v>41</v>
      </c>
      <c r="G15" t="s">
        <v>26</v>
      </c>
      <c r="H15" t="s">
        <v>42</v>
      </c>
      <c r="I15" t="s">
        <v>28</v>
      </c>
      <c r="J15" t="s">
        <v>43</v>
      </c>
      <c r="L15" t="s">
        <v>44</v>
      </c>
      <c r="M15">
        <v>2</v>
      </c>
      <c r="N15">
        <v>15</v>
      </c>
      <c r="O15">
        <v>50</v>
      </c>
      <c r="P15">
        <v>88</v>
      </c>
      <c r="Q15">
        <v>-88</v>
      </c>
      <c r="R15">
        <v>-50</v>
      </c>
      <c r="S15">
        <v>-15</v>
      </c>
      <c r="U15" t="s">
        <v>50</v>
      </c>
      <c r="V15" t="s">
        <v>46</v>
      </c>
    </row>
    <row r="16" spans="1:22">
      <c r="A16" t="str">
        <f>Hyperlink("https://www.diodes.com/part/view/AH1714","AH1714")</f>
        <v>AH1714</v>
      </c>
      <c r="B16" t="str">
        <f>Hyperlink("https://www.diodes.com/assets/Datasheets/AH1711_AH1712_AH1713_AH1714.pdf","AH1711/AH1712/AH1713/AH1714 Datasheet")</f>
        <v>AH1711/AH1712/AH1713/AH1714 Datasheet</v>
      </c>
      <c r="C16" t="s">
        <v>40</v>
      </c>
      <c r="D16" t="s">
        <v>23</v>
      </c>
      <c r="E16" t="s">
        <v>24</v>
      </c>
      <c r="F16" t="s">
        <v>41</v>
      </c>
      <c r="G16" t="s">
        <v>26</v>
      </c>
      <c r="H16" t="s">
        <v>42</v>
      </c>
      <c r="I16" t="s">
        <v>43</v>
      </c>
      <c r="J16" t="s">
        <v>28</v>
      </c>
      <c r="L16" t="s">
        <v>44</v>
      </c>
      <c r="M16">
        <v>2.3</v>
      </c>
      <c r="N16">
        <v>5</v>
      </c>
      <c r="O16">
        <v>18</v>
      </c>
      <c r="P16">
        <v>37</v>
      </c>
      <c r="Q16">
        <v>-37</v>
      </c>
      <c r="R16">
        <v>-18</v>
      </c>
      <c r="S16">
        <v>-5</v>
      </c>
      <c r="T16">
        <v>30</v>
      </c>
      <c r="U16" t="s">
        <v>45</v>
      </c>
      <c r="V16" t="s">
        <v>46</v>
      </c>
    </row>
    <row r="17" spans="1:22">
      <c r="A17" t="str">
        <f>Hyperlink("https://www.diodes.com/part/view/AH1714Q","AH1714Q")</f>
        <v>AH1714Q</v>
      </c>
      <c r="B17" t="str">
        <f>Hyperlink("https://www.diodes.com/assets/Datasheets/AH1711Q/AH1712Q/AH1713Q/AH1714Q.pdf","AH1711Q/AH1712Q/AH1713Q/AH1714Q Datasheet")</f>
        <v>AH1711Q/AH1712Q/AH1713Q/AH1714Q Datasheet</v>
      </c>
      <c r="C17" t="s">
        <v>47</v>
      </c>
      <c r="D17" t="s">
        <v>48</v>
      </c>
      <c r="E17" t="s">
        <v>49</v>
      </c>
      <c r="F17" t="s">
        <v>41</v>
      </c>
      <c r="G17" t="s">
        <v>26</v>
      </c>
      <c r="H17" t="s">
        <v>42</v>
      </c>
      <c r="I17" t="s">
        <v>43</v>
      </c>
      <c r="J17" t="s">
        <v>28</v>
      </c>
      <c r="L17" t="s">
        <v>44</v>
      </c>
      <c r="M17">
        <v>2</v>
      </c>
      <c r="N17">
        <v>2</v>
      </c>
      <c r="O17">
        <v>18</v>
      </c>
      <c r="P17">
        <v>45</v>
      </c>
      <c r="Q17">
        <v>-45</v>
      </c>
      <c r="R17">
        <v>-18</v>
      </c>
      <c r="S17">
        <v>-2</v>
      </c>
      <c r="U17" t="s">
        <v>50</v>
      </c>
      <c r="V17" t="s">
        <v>46</v>
      </c>
    </row>
    <row r="18" spans="1:22">
      <c r="A18" t="str">
        <f>Hyperlink("https://www.diodes.com/part/view/AH180","AH180")</f>
        <v>AH180</v>
      </c>
      <c r="B18" t="str">
        <f>Hyperlink("https://www.diodes.com/assets/Datasheets/AH180.pdf","AH180 Datasheet")</f>
        <v>AH180 Datasheet</v>
      </c>
      <c r="C18" t="s">
        <v>51</v>
      </c>
      <c r="D18" t="s">
        <v>23</v>
      </c>
      <c r="E18" t="s">
        <v>24</v>
      </c>
      <c r="F18" t="s">
        <v>52</v>
      </c>
      <c r="G18" t="s">
        <v>26</v>
      </c>
      <c r="H18" t="s">
        <v>42</v>
      </c>
      <c r="I18" t="s">
        <v>28</v>
      </c>
      <c r="J18" t="s">
        <v>43</v>
      </c>
      <c r="L18" t="s">
        <v>53</v>
      </c>
      <c r="M18">
        <v>0.008</v>
      </c>
      <c r="O18">
        <v>40</v>
      </c>
      <c r="P18">
        <v>60</v>
      </c>
      <c r="Q18">
        <v>10</v>
      </c>
      <c r="R18">
        <v>30</v>
      </c>
      <c r="U18" t="s">
        <v>31</v>
      </c>
      <c r="V18" t="s">
        <v>54</v>
      </c>
    </row>
    <row r="19" spans="1:22">
      <c r="A19" t="str">
        <f>Hyperlink("https://www.diodes.com/part/view/AH1806","AH1806")</f>
        <v>AH1806</v>
      </c>
      <c r="B19" t="str">
        <f>Hyperlink("https://www.diodes.com/assets/Datasheets/AH1806.pdf","AH1806 Datasheet")</f>
        <v>AH1806 Datasheet</v>
      </c>
      <c r="C19" t="s">
        <v>55</v>
      </c>
      <c r="D19" t="s">
        <v>23</v>
      </c>
      <c r="E19" t="s">
        <v>24</v>
      </c>
      <c r="F19" t="s">
        <v>52</v>
      </c>
      <c r="G19" t="s">
        <v>26</v>
      </c>
      <c r="H19" t="s">
        <v>42</v>
      </c>
      <c r="I19" t="s">
        <v>28</v>
      </c>
      <c r="J19" t="s">
        <v>43</v>
      </c>
      <c r="L19" t="s">
        <v>53</v>
      </c>
      <c r="M19">
        <v>0.008</v>
      </c>
      <c r="N19">
        <v>15</v>
      </c>
      <c r="O19">
        <v>30</v>
      </c>
      <c r="P19">
        <v>45</v>
      </c>
      <c r="Q19">
        <v>10</v>
      </c>
      <c r="R19">
        <v>20</v>
      </c>
      <c r="S19">
        <v>40</v>
      </c>
      <c r="U19" t="s">
        <v>31</v>
      </c>
      <c r="V19" t="s">
        <v>56</v>
      </c>
    </row>
    <row r="20" spans="1:22">
      <c r="A20" t="str">
        <f>Hyperlink("https://www.diodes.com/part/view/AH1807","AH1807")</f>
        <v>AH1807</v>
      </c>
      <c r="B20" t="str">
        <f>Hyperlink("https://www.diodes.com/assets/Datasheets/AH1807.pdf","AH1807 Datasheet")</f>
        <v>AH1807 Datasheet</v>
      </c>
      <c r="C20" t="s">
        <v>55</v>
      </c>
      <c r="D20" t="s">
        <v>23</v>
      </c>
      <c r="E20" t="s">
        <v>24</v>
      </c>
      <c r="F20" t="s">
        <v>52</v>
      </c>
      <c r="G20" t="s">
        <v>26</v>
      </c>
      <c r="H20" t="s">
        <v>42</v>
      </c>
      <c r="I20" t="s">
        <v>28</v>
      </c>
      <c r="J20" t="s">
        <v>43</v>
      </c>
      <c r="L20" t="s">
        <v>53</v>
      </c>
      <c r="M20">
        <v>0.008</v>
      </c>
      <c r="N20">
        <v>50</v>
      </c>
      <c r="O20">
        <v>80</v>
      </c>
      <c r="P20">
        <v>115</v>
      </c>
      <c r="Q20">
        <v>40</v>
      </c>
      <c r="R20">
        <v>65</v>
      </c>
      <c r="S20">
        <v>100</v>
      </c>
      <c r="U20" t="s">
        <v>45</v>
      </c>
      <c r="V20" t="s">
        <v>56</v>
      </c>
    </row>
    <row r="21" spans="1:22">
      <c r="A21" t="str">
        <f>Hyperlink("https://www.diodes.com/part/view/AH1808","AH1808")</f>
        <v>AH1808</v>
      </c>
      <c r="B21" t="str">
        <f>Hyperlink("https://www.diodes.com/assets/Datasheets/AH1808.pdf","AH1808 Datasheet")</f>
        <v>AH1808 Datasheet</v>
      </c>
      <c r="C21" t="s">
        <v>55</v>
      </c>
      <c r="D21" t="s">
        <v>23</v>
      </c>
      <c r="E21" t="s">
        <v>24</v>
      </c>
      <c r="F21" t="s">
        <v>52</v>
      </c>
      <c r="G21" t="s">
        <v>26</v>
      </c>
      <c r="H21" t="s">
        <v>42</v>
      </c>
      <c r="I21" t="s">
        <v>28</v>
      </c>
      <c r="J21" t="s">
        <v>43</v>
      </c>
      <c r="L21" t="s">
        <v>53</v>
      </c>
      <c r="M21">
        <v>0.008</v>
      </c>
      <c r="N21">
        <v>20</v>
      </c>
      <c r="O21">
        <v>40</v>
      </c>
      <c r="P21">
        <v>60</v>
      </c>
      <c r="Q21">
        <v>10</v>
      </c>
      <c r="R21">
        <v>30</v>
      </c>
      <c r="S21">
        <v>50</v>
      </c>
      <c r="U21" t="s">
        <v>31</v>
      </c>
      <c r="V21" t="s">
        <v>56</v>
      </c>
    </row>
    <row r="22" spans="1:22">
      <c r="A22" t="str">
        <f>Hyperlink("https://www.diodes.com/part/view/AH1809","AH1809")</f>
        <v>AH1809</v>
      </c>
      <c r="B22" t="str">
        <f>Hyperlink("https://www.diodes.com/assets/Datasheets/AH1809.pdf","AH1809 Datasheet")</f>
        <v>AH1809 Datasheet</v>
      </c>
      <c r="C22" t="s">
        <v>55</v>
      </c>
      <c r="D22" t="s">
        <v>23</v>
      </c>
      <c r="E22" t="s">
        <v>24</v>
      </c>
      <c r="F22" t="s">
        <v>52</v>
      </c>
      <c r="G22" t="s">
        <v>26</v>
      </c>
      <c r="H22" t="s">
        <v>42</v>
      </c>
      <c r="I22" t="s">
        <v>28</v>
      </c>
      <c r="J22" t="s">
        <v>43</v>
      </c>
      <c r="L22" t="s">
        <v>53</v>
      </c>
      <c r="M22">
        <v>0.008</v>
      </c>
      <c r="N22">
        <v>90</v>
      </c>
      <c r="O22">
        <v>130</v>
      </c>
      <c r="P22">
        <v>185</v>
      </c>
      <c r="Q22">
        <v>80</v>
      </c>
      <c r="R22">
        <v>115</v>
      </c>
      <c r="S22">
        <v>170</v>
      </c>
      <c r="U22" t="s">
        <v>45</v>
      </c>
      <c r="V22" t="s">
        <v>56</v>
      </c>
    </row>
    <row r="23" spans="1:22">
      <c r="A23" t="str">
        <f>Hyperlink("https://www.diodes.com/part/view/AH1815","AH1815")</f>
        <v>AH1815</v>
      </c>
      <c r="B23" t="str">
        <f>Hyperlink("https://www.diodes.com/assets/Datasheets/AH1815.pdf","AH1815 Datasheet")</f>
        <v>AH1815 Datasheet</v>
      </c>
      <c r="C23" t="s">
        <v>55</v>
      </c>
      <c r="D23" t="s">
        <v>23</v>
      </c>
      <c r="E23" t="s">
        <v>24</v>
      </c>
      <c r="F23" t="s">
        <v>52</v>
      </c>
      <c r="G23" t="s">
        <v>26</v>
      </c>
      <c r="H23" t="s">
        <v>42</v>
      </c>
      <c r="I23" t="s">
        <v>28</v>
      </c>
      <c r="J23" t="s">
        <v>43</v>
      </c>
      <c r="L23" t="s">
        <v>53</v>
      </c>
      <c r="M23">
        <v>0.008</v>
      </c>
      <c r="N23">
        <v>255</v>
      </c>
      <c r="O23">
        <v>395</v>
      </c>
      <c r="P23">
        <v>540</v>
      </c>
      <c r="Q23">
        <v>230</v>
      </c>
      <c r="R23">
        <v>335</v>
      </c>
      <c r="S23">
        <v>495</v>
      </c>
      <c r="U23" t="s">
        <v>45</v>
      </c>
      <c r="V23" t="s">
        <v>57</v>
      </c>
    </row>
    <row r="24" spans="1:22">
      <c r="A24" t="str">
        <f>Hyperlink("https://www.diodes.com/part/view/AH1822","AH1822")</f>
        <v>AH1822</v>
      </c>
      <c r="B24" t="str">
        <f>Hyperlink("https://www.diodes.com/assets/Datasheets/AH1822.pdf","AH1822 Datasheet")</f>
        <v>AH1822 Datasheet</v>
      </c>
      <c r="C24" t="s">
        <v>55</v>
      </c>
      <c r="D24" t="s">
        <v>23</v>
      </c>
      <c r="E24" t="s">
        <v>24</v>
      </c>
      <c r="F24" t="s">
        <v>52</v>
      </c>
      <c r="G24" t="s">
        <v>26</v>
      </c>
      <c r="H24" t="s">
        <v>42</v>
      </c>
      <c r="I24" t="s">
        <v>28</v>
      </c>
      <c r="J24" t="s">
        <v>43</v>
      </c>
      <c r="L24" t="s">
        <v>53</v>
      </c>
      <c r="M24">
        <v>0.008</v>
      </c>
      <c r="O24">
        <v>28</v>
      </c>
      <c r="P24">
        <v>55</v>
      </c>
      <c r="Q24">
        <v>10</v>
      </c>
      <c r="R24">
        <v>20</v>
      </c>
      <c r="U24" t="s">
        <v>31</v>
      </c>
      <c r="V24" t="s">
        <v>58</v>
      </c>
    </row>
    <row r="25" spans="1:22">
      <c r="A25" t="str">
        <f>Hyperlink("https://www.diodes.com/part/view/AH1883","AH1883")</f>
        <v>AH1883</v>
      </c>
      <c r="B25" t="str">
        <f>Hyperlink("https://www.diodes.com/assets/Datasheets/AH1883.pdf","AH1883 Datasheet")</f>
        <v>AH1883 Datasheet</v>
      </c>
      <c r="C25" t="s">
        <v>55</v>
      </c>
      <c r="D25" t="s">
        <v>23</v>
      </c>
      <c r="E25" t="s">
        <v>24</v>
      </c>
      <c r="F25" t="s">
        <v>52</v>
      </c>
      <c r="G25" t="s">
        <v>26</v>
      </c>
      <c r="H25" t="s">
        <v>27</v>
      </c>
      <c r="I25" t="s">
        <v>28</v>
      </c>
      <c r="J25" t="s">
        <v>29</v>
      </c>
      <c r="L25" t="s">
        <v>59</v>
      </c>
      <c r="M25">
        <v>0.007</v>
      </c>
      <c r="O25">
        <v>37</v>
      </c>
      <c r="P25">
        <v>55</v>
      </c>
      <c r="Q25">
        <v>6</v>
      </c>
      <c r="R25">
        <v>29</v>
      </c>
      <c r="U25" t="s">
        <v>31</v>
      </c>
      <c r="V25" t="s">
        <v>60</v>
      </c>
    </row>
    <row r="26" spans="1:22">
      <c r="A26" t="str">
        <f>Hyperlink("https://www.diodes.com/part/view/AH1887","AH1887")</f>
        <v>AH1887</v>
      </c>
      <c r="B26" t="str">
        <f>Hyperlink("https://www.diodes.com/assets/Datasheets/AH1887.pdf","AH1887 Datasheet")</f>
        <v>AH1887 Datasheet</v>
      </c>
      <c r="C26" t="s">
        <v>33</v>
      </c>
      <c r="D26" t="s">
        <v>23</v>
      </c>
      <c r="E26" t="s">
        <v>24</v>
      </c>
      <c r="F26" t="s">
        <v>25</v>
      </c>
      <c r="G26" t="s">
        <v>34</v>
      </c>
      <c r="H26" t="s">
        <v>27</v>
      </c>
      <c r="I26" t="s">
        <v>28</v>
      </c>
      <c r="J26" t="s">
        <v>29</v>
      </c>
      <c r="L26" t="s">
        <v>59</v>
      </c>
      <c r="M26">
        <v>0.007</v>
      </c>
      <c r="O26">
        <v>35</v>
      </c>
      <c r="P26">
        <v>50</v>
      </c>
      <c r="Q26">
        <v>6</v>
      </c>
      <c r="R26">
        <v>20</v>
      </c>
      <c r="U26" t="s">
        <v>31</v>
      </c>
      <c r="V26" t="s">
        <v>61</v>
      </c>
    </row>
    <row r="27" spans="1:22">
      <c r="A27" t="str">
        <f>Hyperlink("https://www.diodes.com/part/view/AH1889","AH1889")</f>
        <v>AH1889</v>
      </c>
      <c r="B27" t="str">
        <f>Hyperlink("https://www.diodes.com/assets/Datasheets/AH1889.pdf","AH1889 Datasheet")</f>
        <v>AH1889 Datasheet</v>
      </c>
      <c r="C27" t="s">
        <v>33</v>
      </c>
      <c r="D27" t="s">
        <v>23</v>
      </c>
      <c r="E27" t="s">
        <v>24</v>
      </c>
      <c r="F27" t="s">
        <v>25</v>
      </c>
      <c r="G27" t="s">
        <v>34</v>
      </c>
      <c r="H27" t="s">
        <v>27</v>
      </c>
      <c r="I27" t="s">
        <v>28</v>
      </c>
      <c r="J27" t="s">
        <v>29</v>
      </c>
      <c r="L27" t="s">
        <v>62</v>
      </c>
      <c r="M27">
        <v>2.1</v>
      </c>
      <c r="N27">
        <v>50</v>
      </c>
      <c r="O27">
        <v>35</v>
      </c>
      <c r="P27">
        <v>50</v>
      </c>
      <c r="Q27">
        <v>6</v>
      </c>
      <c r="R27">
        <v>20</v>
      </c>
      <c r="S27">
        <v>6</v>
      </c>
      <c r="U27" t="s">
        <v>31</v>
      </c>
      <c r="V27" t="s">
        <v>61</v>
      </c>
    </row>
    <row r="28" spans="1:22">
      <c r="A28" t="str">
        <f>Hyperlink("https://www.diodes.com/part/view/AH1892","AH1892")</f>
        <v>AH1892</v>
      </c>
      <c r="B28" t="str">
        <f>Hyperlink("https://www.diodes.com/assets/Datasheets/AH1892.pdf","AH1892 Datasheet")</f>
        <v>AH1892 Datasheet</v>
      </c>
      <c r="C28" t="s">
        <v>63</v>
      </c>
      <c r="D28" t="s">
        <v>23</v>
      </c>
      <c r="E28" t="s">
        <v>24</v>
      </c>
      <c r="F28" t="s">
        <v>52</v>
      </c>
      <c r="G28" t="s">
        <v>26</v>
      </c>
      <c r="H28" t="s">
        <v>27</v>
      </c>
      <c r="I28" t="s">
        <v>28</v>
      </c>
      <c r="J28" t="s">
        <v>29</v>
      </c>
      <c r="K28" t="s">
        <v>64</v>
      </c>
      <c r="L28" t="s">
        <v>35</v>
      </c>
      <c r="M28">
        <v>0.0043</v>
      </c>
      <c r="N28">
        <v>43</v>
      </c>
      <c r="O28">
        <v>60</v>
      </c>
      <c r="P28">
        <v>80</v>
      </c>
      <c r="Q28">
        <v>35</v>
      </c>
      <c r="R28">
        <v>50</v>
      </c>
      <c r="S28">
        <v>70</v>
      </c>
      <c r="U28" t="s">
        <v>31</v>
      </c>
      <c r="V28" t="s">
        <v>61</v>
      </c>
    </row>
    <row r="29" spans="1:22">
      <c r="A29" t="str">
        <f>Hyperlink("https://www.diodes.com/part/view/AH1893","AH1893")</f>
        <v>AH1893</v>
      </c>
      <c r="B29" t="str">
        <f>Hyperlink("https://www.diodes.com/assets/Datasheets/AH1893.pdf","AH1893 Datasheet")</f>
        <v>AH1893 Datasheet</v>
      </c>
      <c r="C29" t="s">
        <v>55</v>
      </c>
      <c r="D29" t="s">
        <v>23</v>
      </c>
      <c r="E29" t="s">
        <v>24</v>
      </c>
      <c r="F29" t="s">
        <v>52</v>
      </c>
      <c r="G29" t="s">
        <v>26</v>
      </c>
      <c r="H29" t="s">
        <v>27</v>
      </c>
      <c r="I29" t="s">
        <v>28</v>
      </c>
      <c r="J29" t="s">
        <v>29</v>
      </c>
      <c r="L29" t="s">
        <v>35</v>
      </c>
      <c r="M29">
        <v>0.0043</v>
      </c>
      <c r="N29">
        <v>14</v>
      </c>
      <c r="O29">
        <v>30</v>
      </c>
      <c r="P29">
        <v>46</v>
      </c>
      <c r="Q29">
        <v>9</v>
      </c>
      <c r="R29">
        <v>20</v>
      </c>
      <c r="S29">
        <v>39</v>
      </c>
      <c r="U29" t="s">
        <v>31</v>
      </c>
      <c r="V29" t="s">
        <v>65</v>
      </c>
    </row>
    <row r="30" spans="1:22">
      <c r="A30" t="str">
        <f>Hyperlink("https://www.diodes.com/part/view/AH1894","AH1894")</f>
        <v>AH1894</v>
      </c>
      <c r="B30" t="str">
        <f>Hyperlink("https://www.diodes.com/assets/Datasheets/AH1894.pdf","AH1894 Datasheet")</f>
        <v>AH1894 Datasheet</v>
      </c>
      <c r="C30" t="s">
        <v>63</v>
      </c>
      <c r="D30" t="s">
        <v>23</v>
      </c>
      <c r="E30" t="s">
        <v>24</v>
      </c>
      <c r="F30" t="s">
        <v>52</v>
      </c>
      <c r="G30" t="s">
        <v>26</v>
      </c>
      <c r="H30" t="s">
        <v>27</v>
      </c>
      <c r="I30" t="s">
        <v>28</v>
      </c>
      <c r="J30" t="s">
        <v>29</v>
      </c>
      <c r="K30" t="s">
        <v>64</v>
      </c>
      <c r="L30" t="s">
        <v>35</v>
      </c>
      <c r="M30">
        <v>0.0043</v>
      </c>
      <c r="N30">
        <v>25</v>
      </c>
      <c r="O30">
        <v>40</v>
      </c>
      <c r="P30">
        <v>55</v>
      </c>
      <c r="Q30">
        <v>20</v>
      </c>
      <c r="R30">
        <v>30</v>
      </c>
      <c r="S30">
        <v>45</v>
      </c>
      <c r="U30" t="s">
        <v>31</v>
      </c>
      <c r="V30" t="s">
        <v>65</v>
      </c>
    </row>
    <row r="31" spans="1:22">
      <c r="A31" t="str">
        <f>Hyperlink("https://www.diodes.com/part/view/AH1895","AH1895")</f>
        <v>AH1895</v>
      </c>
      <c r="B31" t="str">
        <f>Hyperlink("https://www.diodes.com/assets/Datasheets/AH1895.pdf","AH1895 Datasheet")</f>
        <v>AH1895 Datasheet</v>
      </c>
      <c r="C31" t="s">
        <v>55</v>
      </c>
      <c r="D31" t="s">
        <v>23</v>
      </c>
      <c r="E31" t="s">
        <v>24</v>
      </c>
      <c r="F31" t="s">
        <v>52</v>
      </c>
      <c r="G31" t="s">
        <v>26</v>
      </c>
      <c r="H31" t="s">
        <v>27</v>
      </c>
      <c r="I31" t="s">
        <v>28</v>
      </c>
      <c r="J31" t="s">
        <v>29</v>
      </c>
      <c r="L31" t="s">
        <v>35</v>
      </c>
      <c r="M31">
        <v>0.0043</v>
      </c>
      <c r="N31">
        <v>40</v>
      </c>
      <c r="O31">
        <v>60</v>
      </c>
      <c r="P31">
        <v>80</v>
      </c>
      <c r="Q31">
        <v>35</v>
      </c>
      <c r="R31">
        <v>50</v>
      </c>
      <c r="S31">
        <v>65</v>
      </c>
      <c r="U31" t="s">
        <v>31</v>
      </c>
      <c r="V31" t="s">
        <v>65</v>
      </c>
    </row>
    <row r="32" spans="1:22">
      <c r="A32" t="str">
        <f>Hyperlink("https://www.diodes.com/part/view/AH1897","AH1897")</f>
        <v>AH1897</v>
      </c>
      <c r="B32" t="str">
        <f>Hyperlink("https://www.diodes.com/assets/Datasheets/AH1897.pdf","AH1897 Datasheet")</f>
        <v>AH1897 Datasheet</v>
      </c>
      <c r="C32" t="s">
        <v>55</v>
      </c>
      <c r="D32" t="s">
        <v>23</v>
      </c>
      <c r="E32" t="s">
        <v>24</v>
      </c>
      <c r="F32" t="s">
        <v>52</v>
      </c>
      <c r="G32" t="s">
        <v>26</v>
      </c>
      <c r="H32" t="s">
        <v>27</v>
      </c>
      <c r="I32" t="s">
        <v>28</v>
      </c>
      <c r="J32" t="s">
        <v>29</v>
      </c>
      <c r="L32" t="s">
        <v>35</v>
      </c>
      <c r="M32">
        <v>0.0043</v>
      </c>
      <c r="N32">
        <v>14</v>
      </c>
      <c r="O32">
        <v>30</v>
      </c>
      <c r="P32">
        <v>40</v>
      </c>
      <c r="Q32">
        <v>10</v>
      </c>
      <c r="R32">
        <v>20</v>
      </c>
      <c r="S32">
        <v>35</v>
      </c>
      <c r="U32" t="s">
        <v>31</v>
      </c>
      <c r="V32" t="s">
        <v>66</v>
      </c>
    </row>
    <row r="33" spans="1:22">
      <c r="A33" t="str">
        <f>Hyperlink("https://www.diodes.com/part/view/AH1897S","AH1897S")</f>
        <v>AH1897S</v>
      </c>
      <c r="B33" t="str">
        <f>Hyperlink("https://www.diodes.com/assets/Datasheets/AH1897S.pdf","AH1897S Datasheet")</f>
        <v>AH1897S Datasheet</v>
      </c>
      <c r="C33" t="s">
        <v>55</v>
      </c>
      <c r="D33" t="s">
        <v>23</v>
      </c>
      <c r="E33" t="s">
        <v>24</v>
      </c>
      <c r="F33" t="s">
        <v>52</v>
      </c>
      <c r="G33" t="s">
        <v>26</v>
      </c>
      <c r="H33" t="s">
        <v>27</v>
      </c>
      <c r="I33" t="s">
        <v>28</v>
      </c>
      <c r="J33" t="s">
        <v>29</v>
      </c>
      <c r="L33" t="s">
        <v>35</v>
      </c>
      <c r="M33">
        <v>0.0043</v>
      </c>
      <c r="N33">
        <v>14</v>
      </c>
      <c r="O33">
        <v>30</v>
      </c>
      <c r="P33">
        <v>40</v>
      </c>
      <c r="Q33">
        <v>10</v>
      </c>
      <c r="R33">
        <v>20</v>
      </c>
      <c r="S33">
        <v>10</v>
      </c>
      <c r="U33" t="s">
        <v>31</v>
      </c>
      <c r="V33" t="s">
        <v>67</v>
      </c>
    </row>
    <row r="34" spans="1:22">
      <c r="A34" t="str">
        <f>Hyperlink("https://www.diodes.com/part/view/AH1898","AH1898")</f>
        <v>AH1898</v>
      </c>
      <c r="B34" t="str">
        <f>Hyperlink("https://www.diodes.com/assets/Datasheets/AH1898.pdf","AH1898 Datasheet")</f>
        <v>AH1898 Datasheet</v>
      </c>
      <c r="C34" t="s">
        <v>63</v>
      </c>
      <c r="D34" t="s">
        <v>23</v>
      </c>
      <c r="E34" t="s">
        <v>24</v>
      </c>
      <c r="F34" t="s">
        <v>52</v>
      </c>
      <c r="G34" t="s">
        <v>26</v>
      </c>
      <c r="H34" t="s">
        <v>27</v>
      </c>
      <c r="I34" t="s">
        <v>28</v>
      </c>
      <c r="J34" t="s">
        <v>29</v>
      </c>
      <c r="K34" t="s">
        <v>64</v>
      </c>
      <c r="L34" t="s">
        <v>35</v>
      </c>
      <c r="M34">
        <v>0.0043</v>
      </c>
      <c r="N34">
        <v>43</v>
      </c>
      <c r="O34">
        <v>60</v>
      </c>
      <c r="P34">
        <v>80</v>
      </c>
      <c r="Q34">
        <v>35</v>
      </c>
      <c r="R34">
        <v>50</v>
      </c>
      <c r="S34">
        <v>70</v>
      </c>
      <c r="U34" t="s">
        <v>31</v>
      </c>
      <c r="V34" t="s">
        <v>68</v>
      </c>
    </row>
    <row r="35" spans="1:22">
      <c r="A35" t="str">
        <f>Hyperlink("https://www.diodes.com/part/view/AH1899A","AH1899A")</f>
        <v>AH1899A</v>
      </c>
      <c r="B35" t="str">
        <f>Hyperlink("https://www.diodes.com/assets/Datasheets/AH1899A.pdf","AH1899A Datasheet")</f>
        <v>AH1899A Datasheet</v>
      </c>
      <c r="C35" t="s">
        <v>69</v>
      </c>
      <c r="D35" t="s">
        <v>23</v>
      </c>
      <c r="E35" t="s">
        <v>24</v>
      </c>
      <c r="F35" t="s">
        <v>52</v>
      </c>
      <c r="G35" t="s">
        <v>26</v>
      </c>
      <c r="H35" t="s">
        <v>27</v>
      </c>
      <c r="I35" t="s">
        <v>28</v>
      </c>
      <c r="J35" t="s">
        <v>29</v>
      </c>
      <c r="K35" t="s">
        <v>70</v>
      </c>
      <c r="L35" t="s">
        <v>71</v>
      </c>
      <c r="M35">
        <v>0.95</v>
      </c>
      <c r="N35">
        <v>6</v>
      </c>
      <c r="O35">
        <v>18</v>
      </c>
      <c r="P35">
        <v>30</v>
      </c>
      <c r="Q35">
        <v>2</v>
      </c>
      <c r="R35">
        <v>12</v>
      </c>
      <c r="S35">
        <v>24</v>
      </c>
      <c r="T35">
        <v>3</v>
      </c>
      <c r="U35" t="s">
        <v>31</v>
      </c>
      <c r="V35" t="s">
        <v>72</v>
      </c>
    </row>
    <row r="36" spans="1:22">
      <c r="A36" t="str">
        <f>Hyperlink("https://www.diodes.com/part/view/AH1899B","AH1899B")</f>
        <v>AH1899B</v>
      </c>
      <c r="B36" t="str">
        <f>Hyperlink("https://www.diodes.com/assets/Datasheets/AH1899B.pdf","AH1899B Datasheet")</f>
        <v>AH1899B Datasheet</v>
      </c>
      <c r="C36" t="s">
        <v>69</v>
      </c>
      <c r="D36" t="s">
        <v>23</v>
      </c>
      <c r="E36" t="s">
        <v>24</v>
      </c>
      <c r="F36" t="s">
        <v>52</v>
      </c>
      <c r="G36" t="s">
        <v>26</v>
      </c>
      <c r="H36" t="s">
        <v>27</v>
      </c>
      <c r="I36" t="s">
        <v>28</v>
      </c>
      <c r="J36" t="s">
        <v>29</v>
      </c>
      <c r="K36" t="s">
        <v>70</v>
      </c>
      <c r="L36" t="s">
        <v>71</v>
      </c>
      <c r="M36">
        <v>0.95</v>
      </c>
      <c r="N36">
        <v>20</v>
      </c>
      <c r="O36">
        <v>30</v>
      </c>
      <c r="P36">
        <v>40</v>
      </c>
      <c r="Q36">
        <v>10</v>
      </c>
      <c r="R36">
        <v>20</v>
      </c>
      <c r="S36">
        <v>30</v>
      </c>
      <c r="T36">
        <v>3</v>
      </c>
      <c r="U36" t="s">
        <v>31</v>
      </c>
      <c r="V36" t="s">
        <v>72</v>
      </c>
    </row>
    <row r="37" spans="1:22">
      <c r="A37" t="str">
        <f>Hyperlink("https://www.diodes.com/part/view/AH1899S","AH1899S")</f>
        <v>AH1899S</v>
      </c>
      <c r="B37" t="str">
        <f>Hyperlink("https://www.diodes.com/assets/Datasheets/AH1899S.pdf","AH1899S Datasheet")</f>
        <v>AH1899S Datasheet</v>
      </c>
      <c r="C37" t="s">
        <v>73</v>
      </c>
      <c r="D37" t="s">
        <v>23</v>
      </c>
      <c r="E37" t="s">
        <v>24</v>
      </c>
      <c r="F37" t="s">
        <v>52</v>
      </c>
      <c r="G37" t="s">
        <v>26</v>
      </c>
      <c r="H37" t="s">
        <v>27</v>
      </c>
      <c r="I37" t="s">
        <v>28</v>
      </c>
      <c r="J37" t="s">
        <v>29</v>
      </c>
      <c r="K37" t="s">
        <v>70</v>
      </c>
      <c r="L37" t="s">
        <v>71</v>
      </c>
      <c r="M37">
        <v>5.1</v>
      </c>
      <c r="N37">
        <v>20</v>
      </c>
      <c r="O37">
        <v>30</v>
      </c>
      <c r="P37">
        <v>40</v>
      </c>
      <c r="Q37">
        <v>10</v>
      </c>
      <c r="R37">
        <v>20</v>
      </c>
      <c r="S37">
        <v>30</v>
      </c>
      <c r="T37">
        <v>3</v>
      </c>
      <c r="U37" t="s">
        <v>31</v>
      </c>
      <c r="V37" t="s">
        <v>72</v>
      </c>
    </row>
    <row r="38" spans="1:22">
      <c r="A38" t="str">
        <f>Hyperlink("https://www.diodes.com/part/view/AH1902","AH1902")</f>
        <v>AH1902</v>
      </c>
      <c r="B38" t="str">
        <f>Hyperlink("https://www.diodes.com/assets/Datasheets/AH1902.pdf","AH1902 Datasheet")</f>
        <v>AH1902 Datasheet</v>
      </c>
      <c r="C38" t="s">
        <v>55</v>
      </c>
      <c r="D38" t="s">
        <v>23</v>
      </c>
      <c r="E38" t="s">
        <v>24</v>
      </c>
      <c r="F38" t="s">
        <v>52</v>
      </c>
      <c r="G38" t="s">
        <v>26</v>
      </c>
      <c r="H38" t="s">
        <v>27</v>
      </c>
      <c r="I38" t="s">
        <v>28</v>
      </c>
      <c r="J38" t="s">
        <v>29</v>
      </c>
      <c r="L38" t="s">
        <v>35</v>
      </c>
      <c r="M38">
        <v>0.0043</v>
      </c>
      <c r="N38">
        <v>21</v>
      </c>
      <c r="O38">
        <v>33</v>
      </c>
      <c r="P38">
        <v>48</v>
      </c>
      <c r="Q38">
        <v>9</v>
      </c>
      <c r="R38">
        <v>23</v>
      </c>
      <c r="S38">
        <v>38</v>
      </c>
      <c r="U38" t="s">
        <v>31</v>
      </c>
      <c r="V38" t="s">
        <v>66</v>
      </c>
    </row>
    <row r="39" spans="1:22">
      <c r="A39" t="str">
        <f>Hyperlink("https://www.diodes.com/part/view/AH1903","AH1903")</f>
        <v>AH1903</v>
      </c>
      <c r="B39" t="str">
        <f>Hyperlink("https://www.diodes.com/assets/Datasheets/AH1903.pdf","AH1903 Datasheet")</f>
        <v>AH1903 Datasheet</v>
      </c>
      <c r="C39" t="s">
        <v>74</v>
      </c>
      <c r="D39" t="s">
        <v>23</v>
      </c>
      <c r="E39" t="s">
        <v>24</v>
      </c>
      <c r="F39" t="s">
        <v>75</v>
      </c>
      <c r="G39" t="s">
        <v>26</v>
      </c>
      <c r="H39" t="s">
        <v>27</v>
      </c>
      <c r="I39" t="s">
        <v>28</v>
      </c>
      <c r="J39" t="s">
        <v>29</v>
      </c>
      <c r="K39" t="s">
        <v>75</v>
      </c>
      <c r="L39" t="s">
        <v>35</v>
      </c>
      <c r="M39">
        <v>0.0043</v>
      </c>
      <c r="N39">
        <v>21</v>
      </c>
      <c r="O39">
        <v>33</v>
      </c>
      <c r="P39">
        <v>48</v>
      </c>
      <c r="Q39">
        <v>9</v>
      </c>
      <c r="R39">
        <v>23</v>
      </c>
      <c r="S39">
        <v>38</v>
      </c>
      <c r="U39" t="s">
        <v>31</v>
      </c>
      <c r="V39" t="s">
        <v>66</v>
      </c>
    </row>
    <row r="40" spans="1:22">
      <c r="A40" t="str">
        <f>Hyperlink("https://www.diodes.com/part/view/AH1911","AH1911")</f>
        <v>AH1911</v>
      </c>
      <c r="B40" t="str">
        <f>Hyperlink("https://www.diodes.com/assets/Datasheets/AH1911-AH1921.pdf","AH1911 Datasheet")</f>
        <v>AH1911 Datasheet</v>
      </c>
      <c r="C40" t="s">
        <v>55</v>
      </c>
      <c r="D40" t="s">
        <v>23</v>
      </c>
      <c r="E40" t="s">
        <v>24</v>
      </c>
      <c r="F40" t="s">
        <v>52</v>
      </c>
      <c r="G40" t="s">
        <v>26</v>
      </c>
      <c r="H40" t="s">
        <v>27</v>
      </c>
      <c r="I40" t="s">
        <v>28</v>
      </c>
      <c r="J40" t="s">
        <v>29</v>
      </c>
      <c r="L40" t="s">
        <v>30</v>
      </c>
      <c r="M40">
        <v>0.0016</v>
      </c>
      <c r="N40">
        <v>30</v>
      </c>
      <c r="O40">
        <v>60</v>
      </c>
      <c r="P40">
        <v>90</v>
      </c>
      <c r="Q40">
        <v>22</v>
      </c>
      <c r="R40">
        <v>45</v>
      </c>
      <c r="S40">
        <v>67</v>
      </c>
      <c r="U40" t="s">
        <v>31</v>
      </c>
      <c r="V40" t="s">
        <v>76</v>
      </c>
    </row>
    <row r="41" spans="1:22">
      <c r="A41" t="str">
        <f>Hyperlink("https://www.diodes.com/part/view/AH1912","AH1912")</f>
        <v>AH1912</v>
      </c>
      <c r="B41" t="str">
        <f>Hyperlink("https://www.diodes.com/assets/Datasheets/AH1912.pdf","AH1912 Datasheet")</f>
        <v>AH1912 Datasheet</v>
      </c>
      <c r="C41" t="s">
        <v>55</v>
      </c>
      <c r="D41" t="s">
        <v>23</v>
      </c>
      <c r="E41" t="s">
        <v>24</v>
      </c>
      <c r="F41" t="s">
        <v>52</v>
      </c>
      <c r="G41" t="s">
        <v>26</v>
      </c>
      <c r="H41" t="s">
        <v>27</v>
      </c>
      <c r="I41" t="s">
        <v>28</v>
      </c>
      <c r="J41" t="s">
        <v>29</v>
      </c>
      <c r="L41" t="s">
        <v>30</v>
      </c>
      <c r="M41">
        <v>0.0016</v>
      </c>
      <c r="N41">
        <v>19</v>
      </c>
      <c r="O41">
        <v>30</v>
      </c>
      <c r="P41">
        <v>42</v>
      </c>
      <c r="Q41">
        <v>12</v>
      </c>
      <c r="R41">
        <v>23</v>
      </c>
      <c r="S41">
        <v>33</v>
      </c>
      <c r="U41" t="s">
        <v>31</v>
      </c>
      <c r="V41" t="s">
        <v>77</v>
      </c>
    </row>
    <row r="42" spans="1:22">
      <c r="A42" t="str">
        <f>Hyperlink("https://www.diodes.com/part/view/AH1913","AH1913")</f>
        <v>AH1913</v>
      </c>
      <c r="B42" t="str">
        <f>Hyperlink("https://www.diodes.com/assets/Datasheets/AH1913.pdf","AH1913 Datasheet")</f>
        <v>AH1913 Datasheet</v>
      </c>
      <c r="C42" t="s">
        <v>55</v>
      </c>
      <c r="D42" t="s">
        <v>23</v>
      </c>
      <c r="E42" t="s">
        <v>24</v>
      </c>
      <c r="F42" t="s">
        <v>52</v>
      </c>
      <c r="G42" t="s">
        <v>26</v>
      </c>
      <c r="H42" t="s">
        <v>27</v>
      </c>
      <c r="I42" t="s">
        <v>28</v>
      </c>
      <c r="J42" t="s">
        <v>29</v>
      </c>
      <c r="L42" t="s">
        <v>30</v>
      </c>
      <c r="M42">
        <v>0.0043</v>
      </c>
      <c r="N42">
        <v>6</v>
      </c>
      <c r="O42">
        <v>18</v>
      </c>
      <c r="P42">
        <v>30</v>
      </c>
      <c r="Q42">
        <v>2</v>
      </c>
      <c r="R42">
        <v>11</v>
      </c>
      <c r="S42">
        <v>24</v>
      </c>
      <c r="U42" t="s">
        <v>31</v>
      </c>
      <c r="V42" t="s">
        <v>77</v>
      </c>
    </row>
    <row r="43" spans="1:22">
      <c r="A43" t="str">
        <f>Hyperlink("https://www.diodes.com/part/view/AH1921","AH1921")</f>
        <v>AH1921</v>
      </c>
      <c r="B43" t="str">
        <f>Hyperlink("https://www.diodes.com/assets/Datasheets/AH1911-AH1921.pdf","AH1921 Datasheet")</f>
        <v>AH1921 Datasheet</v>
      </c>
      <c r="C43" t="s">
        <v>55</v>
      </c>
      <c r="D43" t="s">
        <v>23</v>
      </c>
      <c r="E43" t="s">
        <v>24</v>
      </c>
      <c r="F43" t="s">
        <v>52</v>
      </c>
      <c r="G43" t="s">
        <v>26</v>
      </c>
      <c r="H43" t="s">
        <v>42</v>
      </c>
      <c r="I43" t="s">
        <v>28</v>
      </c>
      <c r="J43" t="s">
        <v>43</v>
      </c>
      <c r="L43" t="s">
        <v>30</v>
      </c>
      <c r="M43">
        <v>0.0016</v>
      </c>
      <c r="N43">
        <v>30</v>
      </c>
      <c r="O43">
        <v>60</v>
      </c>
      <c r="P43">
        <v>90</v>
      </c>
      <c r="Q43">
        <v>22</v>
      </c>
      <c r="R43">
        <v>45</v>
      </c>
      <c r="S43">
        <v>67</v>
      </c>
      <c r="U43" t="s">
        <v>31</v>
      </c>
      <c r="V43" t="s">
        <v>76</v>
      </c>
    </row>
    <row r="44" spans="1:22">
      <c r="A44" t="str">
        <f>Hyperlink("https://www.diodes.com/part/view/AH1925","AH1925")</f>
        <v>AH1925</v>
      </c>
      <c r="B44" t="str">
        <f>Hyperlink("https://www.diodes.com/assets/Datasheets/AH1925.pdf","AH1925 Datasheet")</f>
        <v>AH1925 Datasheet</v>
      </c>
      <c r="C44" t="s">
        <v>55</v>
      </c>
      <c r="D44" t="s">
        <v>23</v>
      </c>
      <c r="E44" t="s">
        <v>24</v>
      </c>
      <c r="F44" t="s">
        <v>52</v>
      </c>
      <c r="G44" t="s">
        <v>26</v>
      </c>
      <c r="H44" t="s">
        <v>42</v>
      </c>
      <c r="I44" t="s">
        <v>28</v>
      </c>
      <c r="J44" t="s">
        <v>43</v>
      </c>
      <c r="L44" t="s">
        <v>35</v>
      </c>
      <c r="M44">
        <v>0.0014</v>
      </c>
      <c r="N44">
        <v>14</v>
      </c>
      <c r="O44">
        <v>25</v>
      </c>
      <c r="P44">
        <v>35</v>
      </c>
      <c r="Q44">
        <v>9</v>
      </c>
      <c r="R44">
        <v>20</v>
      </c>
      <c r="S44">
        <v>30</v>
      </c>
      <c r="U44" t="s">
        <v>31</v>
      </c>
      <c r="V44" t="s">
        <v>36</v>
      </c>
    </row>
    <row r="45" spans="1:22">
      <c r="A45" t="str">
        <f>Hyperlink("https://www.diodes.com/part/view/AH266","AH266")</f>
        <v>AH266</v>
      </c>
      <c r="B45" t="str">
        <f>Hyperlink("https://www.diodes.com/assets/Datasheets/AH266.pdf","AH266 Datasheet")</f>
        <v>AH266 Datasheet</v>
      </c>
      <c r="C45" t="s">
        <v>78</v>
      </c>
      <c r="D45" t="s">
        <v>23</v>
      </c>
      <c r="E45" t="s">
        <v>24</v>
      </c>
      <c r="F45" t="s">
        <v>41</v>
      </c>
      <c r="G45" t="s">
        <v>79</v>
      </c>
      <c r="H45" t="s">
        <v>80</v>
      </c>
      <c r="I45" t="s">
        <v>28</v>
      </c>
      <c r="J45" t="s">
        <v>43</v>
      </c>
      <c r="L45" t="s">
        <v>81</v>
      </c>
      <c r="M45">
        <v>0.005</v>
      </c>
      <c r="N45">
        <v>10</v>
      </c>
      <c r="P45" t="s">
        <v>82</v>
      </c>
      <c r="Q45" t="s">
        <v>83</v>
      </c>
      <c r="S45">
        <v>-10</v>
      </c>
      <c r="T45" t="s">
        <v>84</v>
      </c>
      <c r="U45" t="s">
        <v>85</v>
      </c>
      <c r="V45" t="s">
        <v>86</v>
      </c>
    </row>
    <row r="46" spans="1:22">
      <c r="A46" t="str">
        <f>Hyperlink("https://www.diodes.com/part/view/AH277A","AH277A")</f>
        <v>AH277A</v>
      </c>
      <c r="B46" t="str">
        <f>Hyperlink("https://www.diodes.com/assets/Datasheets/AH277A.pdf","AH277A Datasheet")</f>
        <v>AH277A Datasheet</v>
      </c>
      <c r="C46" t="s">
        <v>78</v>
      </c>
      <c r="D46" t="s">
        <v>23</v>
      </c>
      <c r="E46" t="s">
        <v>24</v>
      </c>
      <c r="F46" t="s">
        <v>41</v>
      </c>
      <c r="G46" t="s">
        <v>79</v>
      </c>
      <c r="H46" t="s">
        <v>80</v>
      </c>
      <c r="I46" t="s">
        <v>28</v>
      </c>
      <c r="J46" t="s">
        <v>43</v>
      </c>
      <c r="L46" t="s">
        <v>87</v>
      </c>
      <c r="M46">
        <v>0.012</v>
      </c>
      <c r="N46" t="s">
        <v>88</v>
      </c>
      <c r="O46">
        <v>30</v>
      </c>
      <c r="P46" t="s">
        <v>89</v>
      </c>
      <c r="Q46" t="s">
        <v>90</v>
      </c>
      <c r="R46">
        <v>-30</v>
      </c>
      <c r="S46" t="s">
        <v>91</v>
      </c>
      <c r="T46" t="s">
        <v>92</v>
      </c>
      <c r="U46" t="s">
        <v>85</v>
      </c>
      <c r="V46" t="s">
        <v>93</v>
      </c>
    </row>
    <row r="47" spans="1:22">
      <c r="A47" t="str">
        <f>Hyperlink("https://www.diodes.com/part/view/AH3231Q","AH3231Q")</f>
        <v>AH3231Q</v>
      </c>
      <c r="B47" t="str">
        <f>Hyperlink("https://www.diodes.com/assets/Datasheets/AH3231Q-AH3234Q_AH3270Q-AH3272Q.pdf","AH323xQ AH327xQ Datasheet")</f>
        <v>AH323xQ AH327xQ Datasheet</v>
      </c>
      <c r="C47" t="s">
        <v>94</v>
      </c>
      <c r="D47" t="s">
        <v>48</v>
      </c>
      <c r="E47" t="s">
        <v>49</v>
      </c>
      <c r="F47" t="s">
        <v>25</v>
      </c>
      <c r="G47" t="s">
        <v>26</v>
      </c>
      <c r="H47" t="s">
        <v>95</v>
      </c>
      <c r="I47" t="s">
        <v>96</v>
      </c>
      <c r="J47" t="s">
        <v>97</v>
      </c>
      <c r="L47" t="s">
        <v>98</v>
      </c>
      <c r="N47">
        <v>55</v>
      </c>
      <c r="O47">
        <v>90</v>
      </c>
      <c r="P47">
        <v>135</v>
      </c>
      <c r="Q47">
        <v>35</v>
      </c>
      <c r="R47">
        <v>70</v>
      </c>
      <c r="S47">
        <v>115</v>
      </c>
      <c r="U47" t="s">
        <v>50</v>
      </c>
      <c r="V47" t="s">
        <v>99</v>
      </c>
    </row>
    <row r="48" spans="1:22">
      <c r="A48" t="str">
        <f>Hyperlink("https://www.diodes.com/part/view/AH3232Q","AH3232Q")</f>
        <v>AH3232Q</v>
      </c>
      <c r="B48" t="str">
        <f>Hyperlink("https://www.diodes.com/assets/Datasheets/AH3231Q-AH3234Q_AH3270Q-AH3272Q.pdf","AH323xQ AH327xQ Datasheet")</f>
        <v>AH323xQ AH327xQ Datasheet</v>
      </c>
      <c r="C48" t="s">
        <v>94</v>
      </c>
      <c r="D48" t="s">
        <v>48</v>
      </c>
      <c r="E48" t="s">
        <v>49</v>
      </c>
      <c r="F48" t="s">
        <v>25</v>
      </c>
      <c r="G48" t="s">
        <v>26</v>
      </c>
      <c r="H48" t="s">
        <v>100</v>
      </c>
      <c r="I48" t="s">
        <v>97</v>
      </c>
      <c r="J48" t="s">
        <v>96</v>
      </c>
      <c r="L48" t="s">
        <v>98</v>
      </c>
      <c r="N48">
        <v>30</v>
      </c>
      <c r="O48">
        <v>60</v>
      </c>
      <c r="P48">
        <v>90</v>
      </c>
      <c r="Q48">
        <v>10</v>
      </c>
      <c r="R48">
        <v>40</v>
      </c>
      <c r="S48">
        <v>70</v>
      </c>
      <c r="U48" t="s">
        <v>50</v>
      </c>
      <c r="V48" t="s">
        <v>99</v>
      </c>
    </row>
    <row r="49" spans="1:22">
      <c r="A49" t="str">
        <f>Hyperlink("https://www.diodes.com/part/view/AH3233Q","AH3233Q")</f>
        <v>AH3233Q</v>
      </c>
      <c r="B49" t="str">
        <f>Hyperlink("https://www.diodes.com/assets/Datasheets/AH3231Q-AH3234Q_AH3270Q-AH3272Q.pdf","AH323xQ AH327xQ Datasheet")</f>
        <v>AH323xQ AH327xQ Datasheet</v>
      </c>
      <c r="C49" t="s">
        <v>94</v>
      </c>
      <c r="D49" t="s">
        <v>48</v>
      </c>
      <c r="E49" t="s">
        <v>49</v>
      </c>
      <c r="F49" t="s">
        <v>25</v>
      </c>
      <c r="G49" t="s">
        <v>26</v>
      </c>
      <c r="H49" t="s">
        <v>100</v>
      </c>
      <c r="I49" t="s">
        <v>97</v>
      </c>
      <c r="J49" t="s">
        <v>96</v>
      </c>
      <c r="L49" t="s">
        <v>98</v>
      </c>
      <c r="N49">
        <v>20</v>
      </c>
      <c r="O49">
        <v>45</v>
      </c>
      <c r="P49">
        <v>70</v>
      </c>
      <c r="Q49">
        <v>3</v>
      </c>
      <c r="R49">
        <v>28</v>
      </c>
      <c r="S49">
        <v>53</v>
      </c>
      <c r="U49" t="s">
        <v>50</v>
      </c>
      <c r="V49" t="s">
        <v>99</v>
      </c>
    </row>
    <row r="50" spans="1:22">
      <c r="A50" t="str">
        <f>Hyperlink("https://www.diodes.com/part/view/AH3234Q","AH3234Q")</f>
        <v>AH3234Q</v>
      </c>
      <c r="B50" t="str">
        <f>Hyperlink("https://www.diodes.com/assets/Datasheets/AH3231Q-AH3234Q_AH3270Q-AH3272Q.pdf","AH323xQ AH327xQ Datasheet")</f>
        <v>AH323xQ AH327xQ Datasheet</v>
      </c>
      <c r="C50" t="s">
        <v>101</v>
      </c>
      <c r="D50" t="s">
        <v>48</v>
      </c>
      <c r="E50" t="s">
        <v>49</v>
      </c>
      <c r="F50" t="s">
        <v>25</v>
      </c>
      <c r="G50" t="s">
        <v>26</v>
      </c>
      <c r="H50" t="s">
        <v>100</v>
      </c>
      <c r="I50" t="s">
        <v>96</v>
      </c>
      <c r="J50" t="s">
        <v>97</v>
      </c>
      <c r="L50" t="s">
        <v>98</v>
      </c>
      <c r="N50">
        <v>20</v>
      </c>
      <c r="O50">
        <v>45</v>
      </c>
      <c r="P50">
        <v>70</v>
      </c>
      <c r="Q50">
        <v>3</v>
      </c>
      <c r="R50">
        <v>28</v>
      </c>
      <c r="S50">
        <v>53</v>
      </c>
      <c r="U50" t="s">
        <v>50</v>
      </c>
      <c r="V50" t="s">
        <v>54</v>
      </c>
    </row>
    <row r="51" spans="1:22">
      <c r="A51" t="str">
        <f>Hyperlink("https://www.diodes.com/part/view/AH3241Q","AH3241Q")</f>
        <v>AH3241Q</v>
      </c>
      <c r="B51" t="str">
        <f>Hyperlink("https://www.diodes.com/assets/Datasheets/AH324xQ_AH328xQ.pdf","AH324xQ AH328xQ Datasheet")</f>
        <v>AH324xQ AH328xQ Datasheet</v>
      </c>
      <c r="C51" t="s">
        <v>102</v>
      </c>
      <c r="D51" t="s">
        <v>48</v>
      </c>
      <c r="E51" t="s">
        <v>49</v>
      </c>
      <c r="F51" t="s">
        <v>25</v>
      </c>
      <c r="G51" t="s">
        <v>26</v>
      </c>
      <c r="H51" t="s">
        <v>95</v>
      </c>
      <c r="I51" t="s">
        <v>96</v>
      </c>
      <c r="J51" t="s">
        <v>97</v>
      </c>
      <c r="K51" t="s">
        <v>103</v>
      </c>
      <c r="L51" t="s">
        <v>98</v>
      </c>
      <c r="N51">
        <v>55</v>
      </c>
      <c r="O51">
        <v>90</v>
      </c>
      <c r="P51">
        <v>135</v>
      </c>
      <c r="Q51">
        <v>35</v>
      </c>
      <c r="R51">
        <v>70</v>
      </c>
      <c r="S51">
        <v>115</v>
      </c>
      <c r="U51" t="s">
        <v>50</v>
      </c>
      <c r="V51" t="s">
        <v>99</v>
      </c>
    </row>
    <row r="52" spans="1:22">
      <c r="A52" t="str">
        <f>Hyperlink("https://www.diodes.com/part/view/AH3242Q","AH3242Q")</f>
        <v>AH3242Q</v>
      </c>
      <c r="B52" t="str">
        <f>Hyperlink("https://www.diodes.com/assets/Datasheets/AH324xQ_AH328xQ.pdf","AH324xQ AH328xQ Datasheet")</f>
        <v>AH324xQ AH328xQ Datasheet</v>
      </c>
      <c r="C52" t="s">
        <v>102</v>
      </c>
      <c r="D52" t="s">
        <v>48</v>
      </c>
      <c r="E52" t="s">
        <v>49</v>
      </c>
      <c r="F52" t="s">
        <v>25</v>
      </c>
      <c r="G52" t="s">
        <v>26</v>
      </c>
      <c r="H52" t="s">
        <v>100</v>
      </c>
      <c r="I52" t="s">
        <v>97</v>
      </c>
      <c r="J52" t="s">
        <v>96</v>
      </c>
      <c r="K52" t="s">
        <v>103</v>
      </c>
      <c r="L52" t="s">
        <v>98</v>
      </c>
      <c r="N52">
        <v>30</v>
      </c>
      <c r="O52">
        <v>60</v>
      </c>
      <c r="P52">
        <v>90</v>
      </c>
      <c r="Q52">
        <v>10</v>
      </c>
      <c r="R52">
        <v>40</v>
      </c>
      <c r="S52">
        <v>70</v>
      </c>
      <c r="U52" t="s">
        <v>50</v>
      </c>
      <c r="V52" t="s">
        <v>99</v>
      </c>
    </row>
    <row r="53" spans="1:22">
      <c r="A53" t="str">
        <f>Hyperlink("https://www.diodes.com/part/view/AH3243Q","AH3243Q")</f>
        <v>AH3243Q</v>
      </c>
      <c r="B53" t="str">
        <f>Hyperlink("https://www.diodes.com/assets/Datasheets/AH324xQ_AH328xQ.pdf","AH324xQ AH328xQ Datasheet")</f>
        <v>AH324xQ AH328xQ Datasheet</v>
      </c>
      <c r="C53" t="s">
        <v>102</v>
      </c>
      <c r="D53" t="s">
        <v>48</v>
      </c>
      <c r="E53" t="s">
        <v>49</v>
      </c>
      <c r="F53" t="s">
        <v>25</v>
      </c>
      <c r="G53" t="s">
        <v>26</v>
      </c>
      <c r="H53" t="s">
        <v>100</v>
      </c>
      <c r="I53" t="s">
        <v>97</v>
      </c>
      <c r="J53" t="s">
        <v>96</v>
      </c>
      <c r="K53" t="s">
        <v>103</v>
      </c>
      <c r="L53" t="s">
        <v>98</v>
      </c>
      <c r="N53">
        <v>20</v>
      </c>
      <c r="O53">
        <v>45</v>
      </c>
      <c r="P53">
        <v>70</v>
      </c>
      <c r="Q53">
        <v>3</v>
      </c>
      <c r="R53">
        <v>28</v>
      </c>
      <c r="S53">
        <v>53</v>
      </c>
      <c r="U53" t="s">
        <v>50</v>
      </c>
      <c r="V53" t="s">
        <v>99</v>
      </c>
    </row>
    <row r="54" spans="1:22">
      <c r="A54" t="str">
        <f>Hyperlink("https://www.diodes.com/part/view/AH3244Q","AH3244Q")</f>
        <v>AH3244Q</v>
      </c>
      <c r="B54" t="str">
        <f>Hyperlink("https://www.diodes.com/assets/Datasheets/AH324xQ_AH328xQ.pdf","AH324xQ AH328xQ Datasheet")</f>
        <v>AH324xQ AH328xQ Datasheet</v>
      </c>
      <c r="C54" t="s">
        <v>104</v>
      </c>
      <c r="D54" t="s">
        <v>48</v>
      </c>
      <c r="E54" t="s">
        <v>49</v>
      </c>
      <c r="F54" t="s">
        <v>25</v>
      </c>
      <c r="G54" t="s">
        <v>26</v>
      </c>
      <c r="H54" t="s">
        <v>100</v>
      </c>
      <c r="I54" t="s">
        <v>96</v>
      </c>
      <c r="J54" t="s">
        <v>97</v>
      </c>
      <c r="K54" t="s">
        <v>103</v>
      </c>
      <c r="L54" t="s">
        <v>98</v>
      </c>
      <c r="N54">
        <v>20</v>
      </c>
      <c r="O54">
        <v>45</v>
      </c>
      <c r="P54">
        <v>70</v>
      </c>
      <c r="Q54">
        <v>3</v>
      </c>
      <c r="R54">
        <v>28</v>
      </c>
      <c r="S54">
        <v>53</v>
      </c>
      <c r="U54" t="s">
        <v>50</v>
      </c>
      <c r="V54" t="s">
        <v>54</v>
      </c>
    </row>
    <row r="55" spans="1:22">
      <c r="A55" t="str">
        <f>Hyperlink("https://www.diodes.com/part/view/AH3270Q","AH3270Q")</f>
        <v>AH3270Q</v>
      </c>
      <c r="B55" t="str">
        <f>Hyperlink("https://www.diodes.com/assets/Datasheets/AH3231Q-AH3234Q_AH3270Q-AH3272Q.pdf","AH323xQ AH327xQ Datasheet")</f>
        <v>AH323xQ AH327xQ Datasheet</v>
      </c>
      <c r="C55" t="s">
        <v>105</v>
      </c>
      <c r="D55" t="s">
        <v>48</v>
      </c>
      <c r="E55" t="s">
        <v>49</v>
      </c>
      <c r="F55" t="s">
        <v>41</v>
      </c>
      <c r="G55" t="s">
        <v>26</v>
      </c>
      <c r="H55" t="s">
        <v>100</v>
      </c>
      <c r="I55" t="s">
        <v>97</v>
      </c>
      <c r="J55" t="s">
        <v>106</v>
      </c>
      <c r="L55" t="s">
        <v>98</v>
      </c>
      <c r="N55">
        <v>3</v>
      </c>
      <c r="O55">
        <v>18</v>
      </c>
      <c r="P55">
        <v>33</v>
      </c>
      <c r="Q55">
        <v>-33</v>
      </c>
      <c r="R55">
        <v>-18</v>
      </c>
      <c r="S55">
        <v>-3</v>
      </c>
      <c r="U55" t="s">
        <v>45</v>
      </c>
      <c r="V55" t="s">
        <v>99</v>
      </c>
    </row>
    <row r="56" spans="1:22">
      <c r="A56" t="str">
        <f>Hyperlink("https://www.diodes.com/part/view/AH3271Q","AH3271Q")</f>
        <v>AH3271Q</v>
      </c>
      <c r="B56" t="str">
        <f>Hyperlink("https://www.diodes.com/assets/Datasheets/AH3231Q-AH3234Q_AH3270Q-AH3272Q.pdf","AH323xQ AH327xQ Datasheet")</f>
        <v>AH323xQ AH327xQ Datasheet</v>
      </c>
      <c r="C56" t="s">
        <v>105</v>
      </c>
      <c r="D56" t="s">
        <v>48</v>
      </c>
      <c r="E56" t="s">
        <v>49</v>
      </c>
      <c r="F56" t="s">
        <v>41</v>
      </c>
      <c r="G56" t="s">
        <v>26</v>
      </c>
      <c r="H56" t="s">
        <v>100</v>
      </c>
      <c r="I56" t="s">
        <v>97</v>
      </c>
      <c r="J56" t="s">
        <v>96</v>
      </c>
      <c r="L56" t="s">
        <v>98</v>
      </c>
      <c r="N56">
        <v>3</v>
      </c>
      <c r="O56">
        <v>18</v>
      </c>
      <c r="P56">
        <v>33</v>
      </c>
      <c r="Q56">
        <v>-33</v>
      </c>
      <c r="R56">
        <v>-18</v>
      </c>
      <c r="S56">
        <v>-3</v>
      </c>
      <c r="U56" t="s">
        <v>45</v>
      </c>
      <c r="V56" t="s">
        <v>99</v>
      </c>
    </row>
    <row r="57" spans="1:22">
      <c r="A57" t="str">
        <f>Hyperlink("https://www.diodes.com/part/view/AH3272Q","AH3272Q")</f>
        <v>AH3272Q</v>
      </c>
      <c r="B57" t="str">
        <f>Hyperlink("https://www.diodes.com/assets/Datasheets/AH3231Q-AH3234Q_AH3270Q-AH3272Q.pdf","AH323xQ AH327xQ Datasheet")</f>
        <v>AH323xQ AH327xQ Datasheet</v>
      </c>
      <c r="C57" t="s">
        <v>105</v>
      </c>
      <c r="D57" t="s">
        <v>48</v>
      </c>
      <c r="E57" t="s">
        <v>49</v>
      </c>
      <c r="F57" t="s">
        <v>41</v>
      </c>
      <c r="G57" t="s">
        <v>26</v>
      </c>
      <c r="H57" t="s">
        <v>100</v>
      </c>
      <c r="I57" t="s">
        <v>97</v>
      </c>
      <c r="J57" t="s">
        <v>106</v>
      </c>
      <c r="L57" t="s">
        <v>98</v>
      </c>
      <c r="N57">
        <v>10</v>
      </c>
      <c r="O57">
        <v>30</v>
      </c>
      <c r="P57">
        <v>50</v>
      </c>
      <c r="Q57">
        <v>-50</v>
      </c>
      <c r="R57">
        <v>-30</v>
      </c>
      <c r="S57">
        <v>-10</v>
      </c>
      <c r="U57" t="s">
        <v>45</v>
      </c>
      <c r="V57" t="s">
        <v>99</v>
      </c>
    </row>
    <row r="58" spans="1:22">
      <c r="A58" t="str">
        <f>Hyperlink("https://www.diodes.com/part/view/AH3280Q","AH3280Q")</f>
        <v>AH3280Q</v>
      </c>
      <c r="B58" t="str">
        <f>Hyperlink("https://www.diodes.com/assets/Datasheets/AH324xQ_AH328xQ.pdf","AH324xQ AH328xQ Datasheet")</f>
        <v>AH324xQ AH328xQ Datasheet</v>
      </c>
      <c r="C58" t="s">
        <v>107</v>
      </c>
      <c r="D58" t="s">
        <v>48</v>
      </c>
      <c r="E58" t="s">
        <v>49</v>
      </c>
      <c r="F58" t="s">
        <v>41</v>
      </c>
      <c r="G58" t="s">
        <v>26</v>
      </c>
      <c r="H58" t="s">
        <v>100</v>
      </c>
      <c r="I58" t="s">
        <v>97</v>
      </c>
      <c r="J58" t="s">
        <v>106</v>
      </c>
      <c r="K58" t="s">
        <v>103</v>
      </c>
      <c r="L58" t="s">
        <v>98</v>
      </c>
      <c r="N58">
        <v>3</v>
      </c>
      <c r="O58">
        <v>18</v>
      </c>
      <c r="P58">
        <v>33</v>
      </c>
      <c r="Q58">
        <v>-33</v>
      </c>
      <c r="R58">
        <v>-18</v>
      </c>
      <c r="S58">
        <v>-3</v>
      </c>
      <c r="U58" t="s">
        <v>50</v>
      </c>
      <c r="V58" t="s">
        <v>99</v>
      </c>
    </row>
    <row r="59" spans="1:22">
      <c r="A59" t="str">
        <f>Hyperlink("https://www.diodes.com/part/view/AH3281Q","AH3281Q")</f>
        <v>AH3281Q</v>
      </c>
      <c r="B59" t="str">
        <f>Hyperlink("https://www.diodes.com/assets/Datasheets/AH324xQ_AH328xQ.pdf","AH324xQ AH328xQ Datasheet")</f>
        <v>AH324xQ AH328xQ Datasheet</v>
      </c>
      <c r="C59" t="s">
        <v>107</v>
      </c>
      <c r="D59" t="s">
        <v>48</v>
      </c>
      <c r="E59" t="s">
        <v>49</v>
      </c>
      <c r="F59" t="s">
        <v>41</v>
      </c>
      <c r="G59" t="s">
        <v>26</v>
      </c>
      <c r="H59" t="s">
        <v>100</v>
      </c>
      <c r="I59" t="s">
        <v>97</v>
      </c>
      <c r="J59" t="s">
        <v>96</v>
      </c>
      <c r="K59" t="s">
        <v>103</v>
      </c>
      <c r="L59" t="s">
        <v>98</v>
      </c>
      <c r="N59">
        <v>3</v>
      </c>
      <c r="O59">
        <v>18</v>
      </c>
      <c r="P59">
        <v>33</v>
      </c>
      <c r="Q59">
        <v>-33</v>
      </c>
      <c r="R59">
        <v>-18</v>
      </c>
      <c r="S59">
        <v>-3</v>
      </c>
      <c r="U59" t="s">
        <v>50</v>
      </c>
      <c r="V59" t="s">
        <v>99</v>
      </c>
    </row>
    <row r="60" spans="1:22">
      <c r="A60" t="str">
        <f>Hyperlink("https://www.diodes.com/part/view/AH3282Q","AH3282Q")</f>
        <v>AH3282Q</v>
      </c>
      <c r="B60" t="str">
        <f>Hyperlink("https://www.diodes.com/assets/Datasheets/AH324xQ_AH328xQ.pdf","AH324xQ AH328xQ Datasheet")</f>
        <v>AH324xQ AH328xQ Datasheet</v>
      </c>
      <c r="C60" t="s">
        <v>107</v>
      </c>
      <c r="D60" t="s">
        <v>48</v>
      </c>
      <c r="E60" t="s">
        <v>49</v>
      </c>
      <c r="F60" t="s">
        <v>41</v>
      </c>
      <c r="G60" t="s">
        <v>26</v>
      </c>
      <c r="H60" t="s">
        <v>100</v>
      </c>
      <c r="I60" t="s">
        <v>97</v>
      </c>
      <c r="J60" t="s">
        <v>106</v>
      </c>
      <c r="K60" t="s">
        <v>103</v>
      </c>
      <c r="L60" t="s">
        <v>98</v>
      </c>
      <c r="N60">
        <v>10</v>
      </c>
      <c r="O60">
        <v>30</v>
      </c>
      <c r="P60">
        <v>50</v>
      </c>
      <c r="Q60">
        <v>-50</v>
      </c>
      <c r="R60">
        <v>-30</v>
      </c>
      <c r="S60">
        <v>-10</v>
      </c>
      <c r="U60" t="s">
        <v>50</v>
      </c>
      <c r="V60" t="s">
        <v>99</v>
      </c>
    </row>
    <row r="61" spans="1:22">
      <c r="A61" t="str">
        <f>Hyperlink("https://www.diodes.com/part/view/AH3320Q","AH3320Q")</f>
        <v>AH3320Q</v>
      </c>
      <c r="B61" t="str">
        <f>Hyperlink("https://www.diodes.com/assets/Datasheets/AH332xQ.pdf","AH332xQ Datasheet")</f>
        <v>AH332xQ Datasheet</v>
      </c>
      <c r="C61" t="s">
        <v>108</v>
      </c>
      <c r="D61" t="s">
        <v>48</v>
      </c>
      <c r="E61" t="s">
        <v>49</v>
      </c>
      <c r="F61" t="s">
        <v>25</v>
      </c>
      <c r="G61" t="s">
        <v>26</v>
      </c>
      <c r="H61" t="s">
        <v>42</v>
      </c>
      <c r="I61" t="s">
        <v>28</v>
      </c>
      <c r="J61" t="s">
        <v>43</v>
      </c>
      <c r="K61" t="s">
        <v>109</v>
      </c>
      <c r="L61" t="s">
        <v>110</v>
      </c>
      <c r="M61">
        <v>3</v>
      </c>
      <c r="N61">
        <v>180</v>
      </c>
      <c r="O61">
        <v>210</v>
      </c>
      <c r="P61">
        <v>240</v>
      </c>
      <c r="Q61">
        <v>155</v>
      </c>
      <c r="R61">
        <v>185</v>
      </c>
      <c r="S61">
        <v>220</v>
      </c>
      <c r="T61">
        <v>30</v>
      </c>
      <c r="U61" t="s">
        <v>50</v>
      </c>
      <c r="V61" t="s">
        <v>111</v>
      </c>
    </row>
    <row r="62" spans="1:22">
      <c r="A62" t="str">
        <f>Hyperlink("https://www.diodes.com/part/view/AH3321Q","AH3321Q")</f>
        <v>AH3321Q</v>
      </c>
      <c r="B62" t="str">
        <f>Hyperlink("https://www.diodes.com/assets/Datasheets/AH332xQ.pdf","AH332xQ Datasheet")</f>
        <v>AH332xQ Datasheet</v>
      </c>
      <c r="C62" t="s">
        <v>108</v>
      </c>
      <c r="D62" t="s">
        <v>48</v>
      </c>
      <c r="E62" t="s">
        <v>49</v>
      </c>
      <c r="F62" t="s">
        <v>25</v>
      </c>
      <c r="G62" t="s">
        <v>26</v>
      </c>
      <c r="H62" t="s">
        <v>42</v>
      </c>
      <c r="I62" t="s">
        <v>28</v>
      </c>
      <c r="J62" t="s">
        <v>43</v>
      </c>
      <c r="K62" t="s">
        <v>109</v>
      </c>
      <c r="L62" t="s">
        <v>110</v>
      </c>
      <c r="M62">
        <v>3</v>
      </c>
      <c r="N62">
        <v>235</v>
      </c>
      <c r="O62">
        <v>275</v>
      </c>
      <c r="P62">
        <v>300</v>
      </c>
      <c r="Q62">
        <v>210</v>
      </c>
      <c r="R62">
        <v>250</v>
      </c>
      <c r="S62">
        <v>275</v>
      </c>
      <c r="T62">
        <v>30</v>
      </c>
      <c r="U62" t="s">
        <v>50</v>
      </c>
      <c r="V62" t="s">
        <v>111</v>
      </c>
    </row>
    <row r="63" spans="1:22">
      <c r="A63" t="str">
        <f>Hyperlink("https://www.diodes.com/part/view/AH3322","AH3322")</f>
        <v>AH3322</v>
      </c>
      <c r="B63" t="str">
        <f>Hyperlink("https://www.diodes.com/assets/Datasheets/AH332x.pdf","AH332x Datasheet")</f>
        <v>AH332x Datasheet</v>
      </c>
      <c r="C63" t="s">
        <v>112</v>
      </c>
      <c r="D63" t="s">
        <v>23</v>
      </c>
      <c r="E63" t="s">
        <v>24</v>
      </c>
      <c r="F63" t="s">
        <v>25</v>
      </c>
      <c r="G63" t="s">
        <v>26</v>
      </c>
      <c r="H63" t="s">
        <v>42</v>
      </c>
      <c r="I63" t="s">
        <v>28</v>
      </c>
      <c r="J63" t="s">
        <v>43</v>
      </c>
      <c r="K63" t="s">
        <v>109</v>
      </c>
      <c r="L63" t="s">
        <v>110</v>
      </c>
      <c r="M63">
        <v>3</v>
      </c>
      <c r="N63">
        <v>15</v>
      </c>
      <c r="O63">
        <v>30</v>
      </c>
      <c r="P63">
        <v>45</v>
      </c>
      <c r="Q63">
        <v>5</v>
      </c>
      <c r="R63">
        <v>20</v>
      </c>
      <c r="S63">
        <v>35</v>
      </c>
      <c r="T63">
        <v>30</v>
      </c>
      <c r="U63" t="s">
        <v>45</v>
      </c>
      <c r="V63" t="s">
        <v>113</v>
      </c>
    </row>
    <row r="64" spans="1:22">
      <c r="A64" t="str">
        <f>Hyperlink("https://www.diodes.com/part/view/AH3322Q","AH3322Q")</f>
        <v>AH3322Q</v>
      </c>
      <c r="B64" t="str">
        <f>Hyperlink("https://www.diodes.com/assets/Datasheets/AH332xQ.pdf","AH332xQ Datasheet")</f>
        <v>AH332xQ Datasheet</v>
      </c>
      <c r="C64" t="s">
        <v>108</v>
      </c>
      <c r="D64" t="s">
        <v>48</v>
      </c>
      <c r="E64" t="s">
        <v>49</v>
      </c>
      <c r="F64" t="s">
        <v>25</v>
      </c>
      <c r="G64" t="s">
        <v>26</v>
      </c>
      <c r="H64" t="s">
        <v>42</v>
      </c>
      <c r="I64" t="s">
        <v>28</v>
      </c>
      <c r="J64" t="s">
        <v>43</v>
      </c>
      <c r="K64" t="s">
        <v>109</v>
      </c>
      <c r="L64" t="s">
        <v>110</v>
      </c>
      <c r="M64">
        <v>3</v>
      </c>
      <c r="N64">
        <v>15</v>
      </c>
      <c r="O64">
        <v>30</v>
      </c>
      <c r="P64">
        <v>45</v>
      </c>
      <c r="Q64">
        <v>5</v>
      </c>
      <c r="R64">
        <v>20</v>
      </c>
      <c r="S64">
        <v>35</v>
      </c>
      <c r="T64">
        <v>30</v>
      </c>
      <c r="U64" t="s">
        <v>50</v>
      </c>
      <c r="V64" t="s">
        <v>113</v>
      </c>
    </row>
    <row r="65" spans="1:22">
      <c r="A65" t="str">
        <f>Hyperlink("https://www.diodes.com/part/view/AH3323","AH3323")</f>
        <v>AH3323</v>
      </c>
      <c r="B65" t="str">
        <f>Hyperlink("https://www.diodes.com/assets/Datasheets/AH332x.pdf","AH332x Datasheet")</f>
        <v>AH332x Datasheet</v>
      </c>
      <c r="C65" t="s">
        <v>112</v>
      </c>
      <c r="D65" t="s">
        <v>23</v>
      </c>
      <c r="E65" t="s">
        <v>24</v>
      </c>
      <c r="F65" t="s">
        <v>25</v>
      </c>
      <c r="G65" t="s">
        <v>26</v>
      </c>
      <c r="H65" t="s">
        <v>42</v>
      </c>
      <c r="I65" t="s">
        <v>28</v>
      </c>
      <c r="J65" t="s">
        <v>43</v>
      </c>
      <c r="K65" t="s">
        <v>109</v>
      </c>
      <c r="L65" t="s">
        <v>110</v>
      </c>
      <c r="M65">
        <v>3</v>
      </c>
      <c r="N65">
        <v>38</v>
      </c>
      <c r="O65">
        <v>55</v>
      </c>
      <c r="P65">
        <v>72</v>
      </c>
      <c r="Q65">
        <v>20</v>
      </c>
      <c r="R65">
        <v>35</v>
      </c>
      <c r="S65">
        <v>60</v>
      </c>
      <c r="T65">
        <v>30</v>
      </c>
      <c r="U65" t="s">
        <v>45</v>
      </c>
      <c r="V65" t="s">
        <v>113</v>
      </c>
    </row>
    <row r="66" spans="1:22">
      <c r="A66" t="str">
        <f>Hyperlink("https://www.diodes.com/part/view/AH3323A","AH3323A")</f>
        <v>AH3323A</v>
      </c>
      <c r="B66" t="str">
        <f>Hyperlink("https://www.diodes.com/assets/Datasheets/AH3323A.pdf","AH3323A Datasheet")</f>
        <v>AH3323A Datasheet</v>
      </c>
      <c r="C66" t="s">
        <v>114</v>
      </c>
      <c r="D66" t="s">
        <v>23</v>
      </c>
      <c r="E66" t="s">
        <v>24</v>
      </c>
      <c r="F66" t="s">
        <v>25</v>
      </c>
      <c r="G66" t="s">
        <v>26</v>
      </c>
      <c r="H66" t="s">
        <v>115</v>
      </c>
      <c r="I66" t="s">
        <v>28</v>
      </c>
      <c r="J66" t="s">
        <v>29</v>
      </c>
      <c r="K66" t="s">
        <v>109</v>
      </c>
      <c r="L66" t="s">
        <v>110</v>
      </c>
      <c r="M66">
        <v>3</v>
      </c>
      <c r="N66">
        <v>40</v>
      </c>
      <c r="O66">
        <v>55</v>
      </c>
      <c r="P66">
        <v>70</v>
      </c>
      <c r="Q66">
        <v>20</v>
      </c>
      <c r="R66">
        <v>35</v>
      </c>
      <c r="S66">
        <v>50</v>
      </c>
      <c r="T66">
        <v>30</v>
      </c>
      <c r="U66" t="s">
        <v>45</v>
      </c>
      <c r="V66" t="s">
        <v>111</v>
      </c>
    </row>
    <row r="67" spans="1:22">
      <c r="A67" t="str">
        <f>Hyperlink("https://www.diodes.com/part/view/AH3323Q","AH3323Q")</f>
        <v>AH3323Q</v>
      </c>
      <c r="B67" t="str">
        <f>Hyperlink("https://www.diodes.com/assets/Datasheets/AH332xQ.pdf","AH332xQ Datasheet")</f>
        <v>AH332xQ Datasheet</v>
      </c>
      <c r="C67" t="s">
        <v>108</v>
      </c>
      <c r="D67" t="s">
        <v>48</v>
      </c>
      <c r="E67" t="s">
        <v>49</v>
      </c>
      <c r="F67" t="s">
        <v>25</v>
      </c>
      <c r="G67" t="s">
        <v>26</v>
      </c>
      <c r="H67" t="s">
        <v>42</v>
      </c>
      <c r="I67" t="s">
        <v>28</v>
      </c>
      <c r="J67" t="s">
        <v>43</v>
      </c>
      <c r="K67" t="s">
        <v>109</v>
      </c>
      <c r="L67" t="s">
        <v>110</v>
      </c>
      <c r="M67">
        <v>3</v>
      </c>
      <c r="N67">
        <v>38</v>
      </c>
      <c r="O67">
        <v>55</v>
      </c>
      <c r="P67">
        <v>72</v>
      </c>
      <c r="Q67">
        <v>20</v>
      </c>
      <c r="R67">
        <v>35</v>
      </c>
      <c r="S67">
        <v>60</v>
      </c>
      <c r="T67">
        <v>30</v>
      </c>
      <c r="U67" t="s">
        <v>50</v>
      </c>
      <c r="V67" t="s">
        <v>113</v>
      </c>
    </row>
    <row r="68" spans="1:22">
      <c r="A68" t="str">
        <f>Hyperlink("https://www.diodes.com/part/view/AH3324Q","AH3324Q")</f>
        <v>AH3324Q</v>
      </c>
      <c r="B68" t="str">
        <f>Hyperlink("https://www.diodes.com/assets/Datasheets/AH332xQ.pdf","AH332xQ Datasheet")</f>
        <v>AH332xQ Datasheet</v>
      </c>
      <c r="C68" t="s">
        <v>108</v>
      </c>
      <c r="D68" t="s">
        <v>48</v>
      </c>
      <c r="E68" t="s">
        <v>49</v>
      </c>
      <c r="F68" t="s">
        <v>25</v>
      </c>
      <c r="G68" t="s">
        <v>26</v>
      </c>
      <c r="H68" t="s">
        <v>42</v>
      </c>
      <c r="I68" t="s">
        <v>28</v>
      </c>
      <c r="J68" t="s">
        <v>43</v>
      </c>
      <c r="K68" t="s">
        <v>109</v>
      </c>
      <c r="L68" t="s">
        <v>110</v>
      </c>
      <c r="M68">
        <v>3</v>
      </c>
      <c r="N68">
        <v>68</v>
      </c>
      <c r="O68">
        <v>80</v>
      </c>
      <c r="P68">
        <v>100</v>
      </c>
      <c r="Q68">
        <v>40</v>
      </c>
      <c r="R68">
        <v>60</v>
      </c>
      <c r="S68">
        <v>80</v>
      </c>
      <c r="T68">
        <v>30</v>
      </c>
      <c r="U68" t="s">
        <v>50</v>
      </c>
      <c r="V68" t="s">
        <v>111</v>
      </c>
    </row>
    <row r="69" spans="1:22">
      <c r="A69" t="str">
        <f>Hyperlink("https://www.diodes.com/part/view/AH3325Q","AH3325Q")</f>
        <v>AH3325Q</v>
      </c>
      <c r="B69" t="str">
        <f>Hyperlink("https://www.diodes.com/assets/Datasheets/AH332xQ.pdf","AH332xQ Datasheet")</f>
        <v>AH332xQ Datasheet</v>
      </c>
      <c r="C69" t="s">
        <v>108</v>
      </c>
      <c r="D69" t="s">
        <v>48</v>
      </c>
      <c r="E69" t="s">
        <v>49</v>
      </c>
      <c r="F69" t="s">
        <v>25</v>
      </c>
      <c r="G69" t="s">
        <v>26</v>
      </c>
      <c r="H69" t="s">
        <v>42</v>
      </c>
      <c r="I69" t="s">
        <v>28</v>
      </c>
      <c r="J69" t="s">
        <v>43</v>
      </c>
      <c r="K69" t="s">
        <v>109</v>
      </c>
      <c r="L69" t="s">
        <v>110</v>
      </c>
      <c r="M69">
        <v>3</v>
      </c>
      <c r="N69">
        <v>80</v>
      </c>
      <c r="O69">
        <v>100</v>
      </c>
      <c r="P69">
        <v>120</v>
      </c>
      <c r="Q69">
        <v>60</v>
      </c>
      <c r="R69">
        <v>80</v>
      </c>
      <c r="S69">
        <v>100</v>
      </c>
      <c r="T69">
        <v>30</v>
      </c>
      <c r="U69" t="s">
        <v>50</v>
      </c>
      <c r="V69" t="s">
        <v>111</v>
      </c>
    </row>
    <row r="70" spans="1:22">
      <c r="A70" t="str">
        <f>Hyperlink("https://www.diodes.com/part/view/AH3326","AH3326")</f>
        <v>AH3326</v>
      </c>
      <c r="B70" t="str">
        <f>Hyperlink("https://www.diodes.com/assets/Datasheets/AH332x.pdf","AH332x Datasheet")</f>
        <v>AH332x Datasheet</v>
      </c>
      <c r="C70" t="s">
        <v>112</v>
      </c>
      <c r="D70" t="s">
        <v>23</v>
      </c>
      <c r="E70" t="s">
        <v>24</v>
      </c>
      <c r="F70" t="s">
        <v>25</v>
      </c>
      <c r="G70" t="s">
        <v>26</v>
      </c>
      <c r="H70" t="s">
        <v>42</v>
      </c>
      <c r="I70" t="s">
        <v>28</v>
      </c>
      <c r="J70" t="s">
        <v>43</v>
      </c>
      <c r="K70" t="s">
        <v>109</v>
      </c>
      <c r="L70" t="s">
        <v>110</v>
      </c>
      <c r="M70">
        <v>3</v>
      </c>
      <c r="N70">
        <v>65</v>
      </c>
      <c r="O70">
        <v>100</v>
      </c>
      <c r="P70">
        <v>135</v>
      </c>
      <c r="Q70">
        <v>50</v>
      </c>
      <c r="R70">
        <v>85</v>
      </c>
      <c r="S70">
        <v>120</v>
      </c>
      <c r="T70">
        <v>30</v>
      </c>
      <c r="U70" t="s">
        <v>45</v>
      </c>
      <c r="V70" t="s">
        <v>113</v>
      </c>
    </row>
    <row r="71" spans="1:22">
      <c r="A71" t="str">
        <f>Hyperlink("https://www.diodes.com/part/view/AH3326Q","AH3326Q")</f>
        <v>AH3326Q</v>
      </c>
      <c r="B71" t="str">
        <f>Hyperlink("https://www.diodes.com/assets/Datasheets/AH332xQ.pdf","AH332xQ Datasheet")</f>
        <v>AH332xQ Datasheet</v>
      </c>
      <c r="C71" t="s">
        <v>108</v>
      </c>
      <c r="D71" t="s">
        <v>48</v>
      </c>
      <c r="E71" t="s">
        <v>49</v>
      </c>
      <c r="F71" t="s">
        <v>25</v>
      </c>
      <c r="G71" t="s">
        <v>26</v>
      </c>
      <c r="H71" t="s">
        <v>42</v>
      </c>
      <c r="I71" t="s">
        <v>28</v>
      </c>
      <c r="J71" t="s">
        <v>43</v>
      </c>
      <c r="K71" t="s">
        <v>109</v>
      </c>
      <c r="L71" t="s">
        <v>110</v>
      </c>
      <c r="M71">
        <v>3</v>
      </c>
      <c r="N71">
        <v>65</v>
      </c>
      <c r="O71">
        <v>100</v>
      </c>
      <c r="P71">
        <v>135</v>
      </c>
      <c r="Q71">
        <v>50</v>
      </c>
      <c r="R71">
        <v>85</v>
      </c>
      <c r="S71">
        <v>120</v>
      </c>
      <c r="T71">
        <v>30</v>
      </c>
      <c r="U71" t="s">
        <v>50</v>
      </c>
      <c r="V71" t="s">
        <v>113</v>
      </c>
    </row>
    <row r="72" spans="1:22">
      <c r="A72" t="str">
        <f>Hyperlink("https://www.diodes.com/part/view/AH3327","AH3327")</f>
        <v>AH3327</v>
      </c>
      <c r="B72" t="str">
        <f>Hyperlink("https://www.diodes.com/assets/Datasheets/AH332x.pdf","AH332x Datasheet")</f>
        <v>AH332x Datasheet</v>
      </c>
      <c r="C72" t="s">
        <v>112</v>
      </c>
      <c r="D72" t="s">
        <v>23</v>
      </c>
      <c r="E72" t="s">
        <v>24</v>
      </c>
      <c r="F72" t="s">
        <v>25</v>
      </c>
      <c r="G72" t="s">
        <v>26</v>
      </c>
      <c r="H72" t="s">
        <v>42</v>
      </c>
      <c r="I72" t="s">
        <v>28</v>
      </c>
      <c r="J72" t="s">
        <v>43</v>
      </c>
      <c r="K72" t="s">
        <v>109</v>
      </c>
      <c r="L72" t="s">
        <v>110</v>
      </c>
      <c r="M72">
        <v>3</v>
      </c>
      <c r="N72">
        <v>95</v>
      </c>
      <c r="O72">
        <v>115</v>
      </c>
      <c r="P72">
        <v>140</v>
      </c>
      <c r="Q72">
        <v>70</v>
      </c>
      <c r="R72">
        <v>90</v>
      </c>
      <c r="S72">
        <v>120</v>
      </c>
      <c r="T72">
        <v>30</v>
      </c>
      <c r="U72" t="s">
        <v>45</v>
      </c>
      <c r="V72" t="s">
        <v>113</v>
      </c>
    </row>
    <row r="73" spans="1:22">
      <c r="A73" t="str">
        <f>Hyperlink("https://www.diodes.com/part/view/AH3327Q","AH3327Q")</f>
        <v>AH3327Q</v>
      </c>
      <c r="B73" t="str">
        <f>Hyperlink("https://www.diodes.com/assets/Datasheets/AH332xQ.pdf","AH332xQ Datasheet")</f>
        <v>AH332xQ Datasheet</v>
      </c>
      <c r="C73" t="s">
        <v>108</v>
      </c>
      <c r="D73" t="s">
        <v>48</v>
      </c>
      <c r="E73" t="s">
        <v>49</v>
      </c>
      <c r="F73" t="s">
        <v>25</v>
      </c>
      <c r="G73" t="s">
        <v>26</v>
      </c>
      <c r="H73" t="s">
        <v>42</v>
      </c>
      <c r="I73" t="s">
        <v>28</v>
      </c>
      <c r="J73" t="s">
        <v>43</v>
      </c>
      <c r="K73" t="s">
        <v>109</v>
      </c>
      <c r="L73" t="s">
        <v>110</v>
      </c>
      <c r="M73">
        <v>3</v>
      </c>
      <c r="N73">
        <v>95</v>
      </c>
      <c r="O73">
        <v>115</v>
      </c>
      <c r="P73">
        <v>140</v>
      </c>
      <c r="Q73">
        <v>70</v>
      </c>
      <c r="R73">
        <v>90</v>
      </c>
      <c r="S73">
        <v>120</v>
      </c>
      <c r="T73">
        <v>30</v>
      </c>
      <c r="U73" t="s">
        <v>50</v>
      </c>
      <c r="V73" t="s">
        <v>113</v>
      </c>
    </row>
    <row r="74" spans="1:22">
      <c r="A74" t="str">
        <f>Hyperlink("https://www.diodes.com/part/view/AH3328Q","AH3328Q")</f>
        <v>AH3328Q</v>
      </c>
      <c r="B74" t="str">
        <f>Hyperlink("https://www.diodes.com/assets/Datasheets/AH332xQ.pdf","AH332xQ Datasheet")</f>
        <v>AH332xQ Datasheet</v>
      </c>
      <c r="C74" t="s">
        <v>108</v>
      </c>
      <c r="D74" t="s">
        <v>48</v>
      </c>
      <c r="E74" t="s">
        <v>49</v>
      </c>
      <c r="F74" t="s">
        <v>25</v>
      </c>
      <c r="G74" t="s">
        <v>26</v>
      </c>
      <c r="H74" t="s">
        <v>42</v>
      </c>
      <c r="I74" t="s">
        <v>28</v>
      </c>
      <c r="J74" t="s">
        <v>43</v>
      </c>
      <c r="K74" t="s">
        <v>109</v>
      </c>
      <c r="L74" t="s">
        <v>110</v>
      </c>
      <c r="M74">
        <v>3</v>
      </c>
      <c r="N74">
        <v>130</v>
      </c>
      <c r="O74">
        <v>150</v>
      </c>
      <c r="P74">
        <v>180</v>
      </c>
      <c r="Q74">
        <v>105</v>
      </c>
      <c r="R74">
        <v>125</v>
      </c>
      <c r="S74">
        <v>160</v>
      </c>
      <c r="T74">
        <v>30</v>
      </c>
      <c r="U74" t="s">
        <v>50</v>
      </c>
      <c r="V74" t="s">
        <v>116</v>
      </c>
    </row>
    <row r="75" spans="1:22">
      <c r="A75" t="str">
        <f>Hyperlink("https://www.diodes.com/part/view/AH3329Q","AH3329Q")</f>
        <v>AH3329Q</v>
      </c>
      <c r="B75" t="str">
        <f>Hyperlink("https://www.diodes.com/assets/Datasheets/AH332xQ.pdf","AH332xQ Datasheet")</f>
        <v>AH332xQ Datasheet</v>
      </c>
      <c r="C75" t="s">
        <v>108</v>
      </c>
      <c r="D75" t="s">
        <v>48</v>
      </c>
      <c r="E75" t="s">
        <v>49</v>
      </c>
      <c r="F75" t="s">
        <v>25</v>
      </c>
      <c r="G75" t="s">
        <v>26</v>
      </c>
      <c r="H75" t="s">
        <v>42</v>
      </c>
      <c r="I75" t="s">
        <v>28</v>
      </c>
      <c r="J75" t="s">
        <v>43</v>
      </c>
      <c r="K75" t="s">
        <v>109</v>
      </c>
      <c r="L75" t="s">
        <v>110</v>
      </c>
      <c r="M75">
        <v>3</v>
      </c>
      <c r="N75">
        <v>150</v>
      </c>
      <c r="O75">
        <v>175</v>
      </c>
      <c r="P75">
        <v>200</v>
      </c>
      <c r="Q75">
        <v>125</v>
      </c>
      <c r="R75">
        <v>150</v>
      </c>
      <c r="S75">
        <v>180</v>
      </c>
      <c r="T75">
        <v>30</v>
      </c>
      <c r="U75" t="s">
        <v>50</v>
      </c>
      <c r="V75" t="s">
        <v>111</v>
      </c>
    </row>
    <row r="76" spans="1:22">
      <c r="A76" t="str">
        <f>Hyperlink("https://www.diodes.com/part/view/AH3360","AH3360")</f>
        <v>AH3360</v>
      </c>
      <c r="B76" t="str">
        <f>Hyperlink("https://www.diodes.com/assets/Datasheets/AH3360.pdf","AH3360 Datasheet")</f>
        <v>AH3360 Datasheet</v>
      </c>
      <c r="C76" t="s">
        <v>117</v>
      </c>
      <c r="D76" t="s">
        <v>23</v>
      </c>
      <c r="E76" t="s">
        <v>24</v>
      </c>
      <c r="F76" t="s">
        <v>25</v>
      </c>
      <c r="G76" t="s">
        <v>26</v>
      </c>
      <c r="H76" t="s">
        <v>27</v>
      </c>
      <c r="I76" t="s">
        <v>28</v>
      </c>
      <c r="J76" t="s">
        <v>29</v>
      </c>
      <c r="L76" t="s">
        <v>35</v>
      </c>
      <c r="M76">
        <v>0.0043</v>
      </c>
      <c r="N76">
        <v>14</v>
      </c>
      <c r="O76">
        <v>30</v>
      </c>
      <c r="P76">
        <v>46</v>
      </c>
      <c r="Q76">
        <v>9</v>
      </c>
      <c r="R76">
        <v>20</v>
      </c>
      <c r="S76">
        <v>39</v>
      </c>
      <c r="U76" t="s">
        <v>31</v>
      </c>
      <c r="V76" t="s">
        <v>118</v>
      </c>
    </row>
    <row r="77" spans="1:22">
      <c r="A77" t="str">
        <f>Hyperlink("https://www.diodes.com/part/view/AH3522","AH3522")</f>
        <v>AH3522</v>
      </c>
      <c r="B77" t="str">
        <f>Hyperlink("https://www.diodes.com/assets/Datasheets/AH3522_AH3524.pdf","AH3522/AH3524 Datasheet")</f>
        <v>AH3522/AH3524 Datasheet</v>
      </c>
      <c r="C77" t="s">
        <v>119</v>
      </c>
      <c r="D77" t="s">
        <v>23</v>
      </c>
      <c r="E77" t="s">
        <v>24</v>
      </c>
      <c r="F77" t="s">
        <v>52</v>
      </c>
      <c r="G77" t="s">
        <v>26</v>
      </c>
      <c r="H77" t="s">
        <v>42</v>
      </c>
      <c r="I77" t="s">
        <v>28</v>
      </c>
      <c r="J77" t="s">
        <v>43</v>
      </c>
      <c r="K77" t="s">
        <v>109</v>
      </c>
      <c r="L77" t="s">
        <v>110</v>
      </c>
      <c r="M77">
        <v>3</v>
      </c>
      <c r="N77">
        <v>8</v>
      </c>
      <c r="O77">
        <v>20</v>
      </c>
      <c r="P77">
        <v>30</v>
      </c>
      <c r="Q77">
        <v>2</v>
      </c>
      <c r="R77">
        <v>10</v>
      </c>
      <c r="S77">
        <v>25</v>
      </c>
      <c r="T77">
        <v>30</v>
      </c>
      <c r="U77" t="s">
        <v>45</v>
      </c>
      <c r="V77" t="s">
        <v>116</v>
      </c>
    </row>
    <row r="78" spans="1:22">
      <c r="A78" t="str">
        <f>Hyperlink("https://www.diodes.com/part/view/AH3522Q","AH3522Q")</f>
        <v>AH3522Q</v>
      </c>
      <c r="B78" t="str">
        <f>Hyperlink("https://www.diodes.com/assets/Datasheets/AH352xQ.pdf","AH352xQ Datasheet")</f>
        <v>AH352xQ Datasheet</v>
      </c>
      <c r="C78" t="s">
        <v>120</v>
      </c>
      <c r="D78" t="s">
        <v>48</v>
      </c>
      <c r="E78" t="s">
        <v>49</v>
      </c>
      <c r="F78" t="s">
        <v>52</v>
      </c>
      <c r="G78" t="s">
        <v>26</v>
      </c>
      <c r="H78" t="s">
        <v>42</v>
      </c>
      <c r="I78" t="s">
        <v>28</v>
      </c>
      <c r="J78" t="s">
        <v>43</v>
      </c>
      <c r="K78" t="s">
        <v>109</v>
      </c>
      <c r="L78" t="s">
        <v>110</v>
      </c>
      <c r="M78">
        <v>3</v>
      </c>
      <c r="N78">
        <v>8</v>
      </c>
      <c r="O78">
        <v>20</v>
      </c>
      <c r="P78">
        <v>30</v>
      </c>
      <c r="Q78">
        <v>2</v>
      </c>
      <c r="R78">
        <v>10</v>
      </c>
      <c r="S78">
        <v>25</v>
      </c>
      <c r="T78">
        <v>30</v>
      </c>
      <c r="U78" t="s">
        <v>50</v>
      </c>
      <c r="V78" t="s">
        <v>116</v>
      </c>
    </row>
    <row r="79" spans="1:22">
      <c r="A79" t="str">
        <f>Hyperlink("https://www.diodes.com/part/view/AH3523Q","AH3523Q")</f>
        <v>AH3523Q</v>
      </c>
      <c r="B79" t="str">
        <f>Hyperlink("https://www.diodes.com/assets/Datasheets/AH352xQ.pdf","AH352xQ Datasheet")</f>
        <v>AH352xQ Datasheet</v>
      </c>
      <c r="C79" t="s">
        <v>120</v>
      </c>
      <c r="D79" t="s">
        <v>48</v>
      </c>
      <c r="E79" t="s">
        <v>49</v>
      </c>
      <c r="F79" t="s">
        <v>52</v>
      </c>
      <c r="G79" t="s">
        <v>26</v>
      </c>
      <c r="H79" t="s">
        <v>42</v>
      </c>
      <c r="I79" t="s">
        <v>28</v>
      </c>
      <c r="J79" t="s">
        <v>43</v>
      </c>
      <c r="K79" t="s">
        <v>109</v>
      </c>
      <c r="L79" t="s">
        <v>110</v>
      </c>
      <c r="M79">
        <v>3</v>
      </c>
      <c r="N79">
        <v>15</v>
      </c>
      <c r="O79">
        <v>30</v>
      </c>
      <c r="P79">
        <v>45</v>
      </c>
      <c r="Q79">
        <v>5</v>
      </c>
      <c r="R79">
        <v>20</v>
      </c>
      <c r="S79">
        <v>35</v>
      </c>
      <c r="T79">
        <v>30</v>
      </c>
      <c r="U79" t="s">
        <v>50</v>
      </c>
      <c r="V79" t="s">
        <v>121</v>
      </c>
    </row>
    <row r="80" spans="1:22">
      <c r="A80" t="str">
        <f>Hyperlink("https://www.diodes.com/part/view/AH3524","AH3524")</f>
        <v>AH3524</v>
      </c>
      <c r="B80" t="str">
        <f>Hyperlink("https://www.diodes.com/assets/Datasheets/AH3522_AH3524.pdf","AH3522/AH3524 Datasheet")</f>
        <v>AH3522/AH3524 Datasheet</v>
      </c>
      <c r="C80" t="s">
        <v>119</v>
      </c>
      <c r="D80" t="s">
        <v>23</v>
      </c>
      <c r="E80" t="s">
        <v>24</v>
      </c>
      <c r="F80" t="s">
        <v>52</v>
      </c>
      <c r="G80" t="s">
        <v>26</v>
      </c>
      <c r="H80" t="s">
        <v>42</v>
      </c>
      <c r="I80" t="s">
        <v>28</v>
      </c>
      <c r="J80" t="s">
        <v>43</v>
      </c>
      <c r="K80" t="s">
        <v>109</v>
      </c>
      <c r="L80" t="s">
        <v>110</v>
      </c>
      <c r="M80">
        <v>3</v>
      </c>
      <c r="N80">
        <v>20</v>
      </c>
      <c r="O80">
        <v>40</v>
      </c>
      <c r="P80">
        <v>60</v>
      </c>
      <c r="Q80">
        <v>10</v>
      </c>
      <c r="R80">
        <v>25</v>
      </c>
      <c r="S80">
        <v>45</v>
      </c>
      <c r="T80">
        <v>30</v>
      </c>
      <c r="U80" t="s">
        <v>45</v>
      </c>
      <c r="V80" t="s">
        <v>116</v>
      </c>
    </row>
    <row r="81" spans="1:22">
      <c r="A81" t="str">
        <f>Hyperlink("https://www.diodes.com/part/view/AH3524A","AH3524A")</f>
        <v>AH3524A</v>
      </c>
      <c r="B81" t="str">
        <f>Hyperlink("https://www.diodes.com/assets/Datasheets/AH3524A.pdf","AH3524A Datasheet")</f>
        <v>AH3524A Datasheet</v>
      </c>
      <c r="C81" t="s">
        <v>122</v>
      </c>
      <c r="D81" t="s">
        <v>23</v>
      </c>
      <c r="E81" t="s">
        <v>24</v>
      </c>
      <c r="F81" t="s">
        <v>52</v>
      </c>
      <c r="G81" t="s">
        <v>26</v>
      </c>
      <c r="H81" t="s">
        <v>115</v>
      </c>
      <c r="I81" t="s">
        <v>28</v>
      </c>
      <c r="J81" t="s">
        <v>29</v>
      </c>
      <c r="K81" t="s">
        <v>109</v>
      </c>
      <c r="L81" t="s">
        <v>110</v>
      </c>
      <c r="M81">
        <v>3</v>
      </c>
      <c r="N81">
        <v>20</v>
      </c>
      <c r="O81">
        <v>40</v>
      </c>
      <c r="P81">
        <v>60</v>
      </c>
      <c r="Q81">
        <v>10</v>
      </c>
      <c r="R81">
        <v>25</v>
      </c>
      <c r="S81">
        <v>45</v>
      </c>
      <c r="T81">
        <v>30</v>
      </c>
      <c r="U81" t="s">
        <v>45</v>
      </c>
      <c r="V81" t="s">
        <v>116</v>
      </c>
    </row>
    <row r="82" spans="1:22">
      <c r="A82" t="str">
        <f>Hyperlink("https://www.diodes.com/part/view/AH3524Q","AH3524Q")</f>
        <v>AH3524Q</v>
      </c>
      <c r="B82" t="str">
        <f>Hyperlink("https://www.diodes.com/assets/Datasheets/AH352xQ.pdf","AH352xQ Datasheet")</f>
        <v>AH352xQ Datasheet</v>
      </c>
      <c r="C82" t="s">
        <v>120</v>
      </c>
      <c r="D82" t="s">
        <v>48</v>
      </c>
      <c r="E82" t="s">
        <v>49</v>
      </c>
      <c r="F82" t="s">
        <v>52</v>
      </c>
      <c r="G82" t="s">
        <v>26</v>
      </c>
      <c r="H82" t="s">
        <v>42</v>
      </c>
      <c r="I82" t="s">
        <v>28</v>
      </c>
      <c r="J82" t="s">
        <v>43</v>
      </c>
      <c r="K82" t="s">
        <v>109</v>
      </c>
      <c r="L82" t="s">
        <v>110</v>
      </c>
      <c r="M82">
        <v>3</v>
      </c>
      <c r="N82">
        <v>20</v>
      </c>
      <c r="O82">
        <v>40</v>
      </c>
      <c r="P82">
        <v>60</v>
      </c>
      <c r="Q82">
        <v>10</v>
      </c>
      <c r="R82">
        <v>25</v>
      </c>
      <c r="S82">
        <v>45</v>
      </c>
      <c r="T82">
        <v>30</v>
      </c>
      <c r="U82" t="s">
        <v>50</v>
      </c>
      <c r="V82" t="s">
        <v>116</v>
      </c>
    </row>
    <row r="83" spans="1:22">
      <c r="A83" t="str">
        <f>Hyperlink("https://www.diodes.com/part/view/AH3712","AH3712")</f>
        <v>AH3712</v>
      </c>
      <c r="B83" t="str">
        <f>Hyperlink("https://www.diodes.com/assets/Datasheets/AH3712.pdf","AH3712 Datasheet")</f>
        <v>AH3712 Datasheet</v>
      </c>
      <c r="C83" t="s">
        <v>123</v>
      </c>
      <c r="D83" t="s">
        <v>23</v>
      </c>
      <c r="E83" t="s">
        <v>24</v>
      </c>
      <c r="F83" t="s">
        <v>41</v>
      </c>
      <c r="G83" t="s">
        <v>26</v>
      </c>
      <c r="H83" t="s">
        <v>42</v>
      </c>
      <c r="I83" t="s">
        <v>28</v>
      </c>
      <c r="J83" t="s">
        <v>43</v>
      </c>
      <c r="L83" t="s">
        <v>124</v>
      </c>
      <c r="M83">
        <v>2.8</v>
      </c>
      <c r="N83">
        <v>10</v>
      </c>
      <c r="O83">
        <v>25</v>
      </c>
      <c r="P83">
        <v>40</v>
      </c>
      <c r="Q83">
        <v>-40</v>
      </c>
      <c r="R83">
        <v>-25</v>
      </c>
      <c r="S83">
        <v>-10</v>
      </c>
      <c r="T83">
        <v>50</v>
      </c>
      <c r="U83" t="s">
        <v>45</v>
      </c>
      <c r="V83" t="s">
        <v>125</v>
      </c>
    </row>
    <row r="84" spans="1:22">
      <c r="A84" t="str">
        <f>Hyperlink("https://www.diodes.com/part/view/AH3712A","AH3712A")</f>
        <v>AH3712A</v>
      </c>
      <c r="B84" t="str">
        <f>Hyperlink("https://www.diodes.com/assets/Datasheets/AH3712.pdf","AH3712 Datasheet")</f>
        <v>AH3712 Datasheet</v>
      </c>
      <c r="C84" t="s">
        <v>126</v>
      </c>
      <c r="D84" t="s">
        <v>23</v>
      </c>
      <c r="E84" t="s">
        <v>24</v>
      </c>
      <c r="F84" t="s">
        <v>41</v>
      </c>
      <c r="G84" t="s">
        <v>26</v>
      </c>
      <c r="H84" t="s">
        <v>115</v>
      </c>
      <c r="I84" t="s">
        <v>28</v>
      </c>
      <c r="J84" t="s">
        <v>29</v>
      </c>
      <c r="L84" t="s">
        <v>124</v>
      </c>
      <c r="M84">
        <v>2.8</v>
      </c>
      <c r="N84">
        <v>10</v>
      </c>
      <c r="O84">
        <v>25</v>
      </c>
      <c r="P84">
        <v>40</v>
      </c>
      <c r="Q84">
        <v>-40</v>
      </c>
      <c r="R84">
        <v>-25</v>
      </c>
      <c r="S84">
        <v>-10</v>
      </c>
      <c r="T84">
        <v>50</v>
      </c>
      <c r="U84" t="s">
        <v>45</v>
      </c>
      <c r="V84" t="s">
        <v>127</v>
      </c>
    </row>
    <row r="85" spans="1:22">
      <c r="A85" t="str">
        <f>Hyperlink("https://www.diodes.com/part/view/AH3712Q","AH3712Q")</f>
        <v>AH3712Q</v>
      </c>
      <c r="B85" t="str">
        <f>Hyperlink("https://www.diodes.com/assets/Datasheets/AH3712Q.pdf","AH3712Q Datasheet")</f>
        <v>AH3712Q Datasheet</v>
      </c>
      <c r="C85" t="s">
        <v>123</v>
      </c>
      <c r="D85" t="s">
        <v>48</v>
      </c>
      <c r="E85" t="s">
        <v>49</v>
      </c>
      <c r="F85" t="s">
        <v>41</v>
      </c>
      <c r="G85" t="s">
        <v>26</v>
      </c>
      <c r="H85" t="s">
        <v>42</v>
      </c>
      <c r="I85" t="s">
        <v>28</v>
      </c>
      <c r="J85" t="s">
        <v>43</v>
      </c>
      <c r="L85" t="s">
        <v>124</v>
      </c>
      <c r="M85">
        <v>2.8</v>
      </c>
      <c r="N85">
        <v>10</v>
      </c>
      <c r="O85">
        <v>25</v>
      </c>
      <c r="P85">
        <v>40</v>
      </c>
      <c r="Q85">
        <v>-40</v>
      </c>
      <c r="R85">
        <v>-25</v>
      </c>
      <c r="S85">
        <v>-10</v>
      </c>
      <c r="T85">
        <v>50</v>
      </c>
      <c r="U85" t="s">
        <v>50</v>
      </c>
      <c r="V85" t="s">
        <v>128</v>
      </c>
    </row>
    <row r="86" spans="1:22">
      <c r="A86" t="str">
        <f>Hyperlink("https://www.diodes.com/part/view/AH3713","AH3713")</f>
        <v>AH3713</v>
      </c>
      <c r="B86" t="str">
        <f>Hyperlink("https://www.diodes.com/assets/Datasheets/AH371x.pdf","AH371x Datasheet")</f>
        <v>AH371x Datasheet</v>
      </c>
      <c r="C86" t="s">
        <v>123</v>
      </c>
      <c r="D86" t="s">
        <v>23</v>
      </c>
      <c r="E86" t="s">
        <v>24</v>
      </c>
      <c r="F86" t="s">
        <v>41</v>
      </c>
      <c r="G86" t="s">
        <v>26</v>
      </c>
      <c r="H86" t="s">
        <v>42</v>
      </c>
      <c r="I86" t="s">
        <v>28</v>
      </c>
      <c r="J86" t="s">
        <v>43</v>
      </c>
      <c r="L86" t="s">
        <v>124</v>
      </c>
      <c r="M86">
        <v>2.8</v>
      </c>
      <c r="N86">
        <v>15</v>
      </c>
      <c r="O86">
        <v>30</v>
      </c>
      <c r="P86">
        <v>45</v>
      </c>
      <c r="Q86">
        <v>-45</v>
      </c>
      <c r="R86">
        <v>-30</v>
      </c>
      <c r="S86">
        <v>-15</v>
      </c>
      <c r="T86">
        <v>60</v>
      </c>
      <c r="U86" t="s">
        <v>45</v>
      </c>
      <c r="V86" t="s">
        <v>125</v>
      </c>
    </row>
    <row r="87" spans="1:22">
      <c r="A87" t="str">
        <f>Hyperlink("https://www.diodes.com/part/view/AH3713A","AH3713A")</f>
        <v>AH3713A</v>
      </c>
      <c r="B87" t="str">
        <f>Hyperlink("https://www.diodes.com/assets/Datasheets/AH371x.pdf","AH371x Datasheet")</f>
        <v>AH371x Datasheet</v>
      </c>
      <c r="C87" t="s">
        <v>126</v>
      </c>
      <c r="D87" t="s">
        <v>23</v>
      </c>
      <c r="E87" t="s">
        <v>24</v>
      </c>
      <c r="F87" t="s">
        <v>41</v>
      </c>
      <c r="G87" t="s">
        <v>26</v>
      </c>
      <c r="H87" t="s">
        <v>115</v>
      </c>
      <c r="I87" t="s">
        <v>28</v>
      </c>
      <c r="J87" t="s">
        <v>29</v>
      </c>
      <c r="L87" t="s">
        <v>124</v>
      </c>
      <c r="M87">
        <v>2.8</v>
      </c>
      <c r="N87">
        <v>15</v>
      </c>
      <c r="O87">
        <v>30</v>
      </c>
      <c r="P87">
        <v>45</v>
      </c>
      <c r="Q87">
        <v>-45</v>
      </c>
      <c r="R87">
        <v>-30</v>
      </c>
      <c r="S87">
        <v>-15</v>
      </c>
      <c r="T87">
        <v>60</v>
      </c>
      <c r="U87" t="s">
        <v>45</v>
      </c>
      <c r="V87" t="s">
        <v>46</v>
      </c>
    </row>
    <row r="88" spans="1:22">
      <c r="A88" t="str">
        <f>Hyperlink("https://www.diodes.com/part/view/AH3713Q","AH3713Q")</f>
        <v>AH3713Q</v>
      </c>
      <c r="B88" t="str">
        <f>Hyperlink("https://www.diodes.com/assets/Datasheets/AH371xQ.pdf","AH371xQ Datasheet")</f>
        <v>AH371xQ Datasheet</v>
      </c>
      <c r="C88" t="s">
        <v>123</v>
      </c>
      <c r="D88" t="s">
        <v>48</v>
      </c>
      <c r="E88" t="s">
        <v>49</v>
      </c>
      <c r="F88" t="s">
        <v>41</v>
      </c>
      <c r="G88" t="s">
        <v>26</v>
      </c>
      <c r="H88" t="s">
        <v>42</v>
      </c>
      <c r="I88" t="s">
        <v>28</v>
      </c>
      <c r="J88" t="s">
        <v>43</v>
      </c>
      <c r="L88" t="s">
        <v>124</v>
      </c>
      <c r="M88">
        <v>2.8</v>
      </c>
      <c r="N88">
        <v>15</v>
      </c>
      <c r="O88">
        <v>30</v>
      </c>
      <c r="P88">
        <v>45</v>
      </c>
      <c r="Q88">
        <v>-45</v>
      </c>
      <c r="R88">
        <v>-30</v>
      </c>
      <c r="S88">
        <v>-15</v>
      </c>
      <c r="T88">
        <v>60</v>
      </c>
      <c r="U88" t="s">
        <v>50</v>
      </c>
      <c r="V88" t="s">
        <v>125</v>
      </c>
    </row>
    <row r="89" spans="1:22">
      <c r="A89" t="str">
        <f>Hyperlink("https://www.diodes.com/part/view/AH3714","AH3714")</f>
        <v>AH3714</v>
      </c>
      <c r="B89" t="str">
        <f>Hyperlink("https://www.diodes.com/assets/Datasheets/AH371x.pdf","AH371x Datasheet")</f>
        <v>AH371x Datasheet</v>
      </c>
      <c r="C89" t="s">
        <v>123</v>
      </c>
      <c r="D89" t="s">
        <v>23</v>
      </c>
      <c r="E89" t="s">
        <v>24</v>
      </c>
      <c r="F89" t="s">
        <v>41</v>
      </c>
      <c r="G89" t="s">
        <v>26</v>
      </c>
      <c r="H89" t="s">
        <v>42</v>
      </c>
      <c r="I89" t="s">
        <v>28</v>
      </c>
      <c r="J89" t="s">
        <v>43</v>
      </c>
      <c r="L89" t="s">
        <v>124</v>
      </c>
      <c r="M89">
        <v>2.8</v>
      </c>
      <c r="N89">
        <v>20</v>
      </c>
      <c r="O89">
        <v>40</v>
      </c>
      <c r="P89">
        <v>60</v>
      </c>
      <c r="Q89">
        <v>-60</v>
      </c>
      <c r="R89">
        <v>-40</v>
      </c>
      <c r="S89">
        <v>-20</v>
      </c>
      <c r="T89">
        <v>80</v>
      </c>
      <c r="U89" t="s">
        <v>45</v>
      </c>
      <c r="V89" t="s">
        <v>125</v>
      </c>
    </row>
    <row r="90" spans="1:22">
      <c r="A90" t="str">
        <f>Hyperlink("https://www.diodes.com/part/view/AH3714A","AH3714A")</f>
        <v>AH3714A</v>
      </c>
      <c r="B90" t="str">
        <f>Hyperlink("https://www.diodes.com/assets/Datasheets/AH371x.pdf","AH371x Datasheet")</f>
        <v>AH371x Datasheet</v>
      </c>
      <c r="C90" t="s">
        <v>126</v>
      </c>
      <c r="D90" t="s">
        <v>23</v>
      </c>
      <c r="E90" t="s">
        <v>24</v>
      </c>
      <c r="F90" t="s">
        <v>41</v>
      </c>
      <c r="G90" t="s">
        <v>26</v>
      </c>
      <c r="H90" t="s">
        <v>115</v>
      </c>
      <c r="I90" t="s">
        <v>28</v>
      </c>
      <c r="J90" t="s">
        <v>29</v>
      </c>
      <c r="L90" t="s">
        <v>124</v>
      </c>
      <c r="M90">
        <v>2.8</v>
      </c>
      <c r="N90">
        <v>20</v>
      </c>
      <c r="O90">
        <v>40</v>
      </c>
      <c r="P90">
        <v>60</v>
      </c>
      <c r="Q90">
        <v>-60</v>
      </c>
      <c r="R90">
        <v>-40</v>
      </c>
      <c r="S90">
        <v>-20</v>
      </c>
      <c r="T90">
        <v>80</v>
      </c>
      <c r="U90" t="s">
        <v>45</v>
      </c>
      <c r="V90" t="s">
        <v>46</v>
      </c>
    </row>
    <row r="91" spans="1:22">
      <c r="A91" t="str">
        <f>Hyperlink("https://www.diodes.com/part/view/AH3714Q","AH3714Q")</f>
        <v>AH3714Q</v>
      </c>
      <c r="B91" t="str">
        <f>Hyperlink("https://www.diodes.com/assets/Datasheets/AH371xQ.pdf","AH371xQ Datasheet")</f>
        <v>AH371xQ Datasheet</v>
      </c>
      <c r="C91" t="s">
        <v>123</v>
      </c>
      <c r="D91" t="s">
        <v>48</v>
      </c>
      <c r="E91" t="s">
        <v>49</v>
      </c>
      <c r="F91" t="s">
        <v>41</v>
      </c>
      <c r="G91" t="s">
        <v>26</v>
      </c>
      <c r="H91" t="s">
        <v>42</v>
      </c>
      <c r="I91" t="s">
        <v>28</v>
      </c>
      <c r="J91" t="s">
        <v>43</v>
      </c>
      <c r="L91" t="s">
        <v>124</v>
      </c>
      <c r="M91">
        <v>2.8</v>
      </c>
      <c r="N91">
        <v>20</v>
      </c>
      <c r="O91">
        <v>40</v>
      </c>
      <c r="P91">
        <v>60</v>
      </c>
      <c r="Q91">
        <v>-60</v>
      </c>
      <c r="R91">
        <v>-40</v>
      </c>
      <c r="S91">
        <v>-20</v>
      </c>
      <c r="T91">
        <v>80</v>
      </c>
      <c r="U91" t="s">
        <v>50</v>
      </c>
      <c r="V91" t="s">
        <v>125</v>
      </c>
    </row>
    <row r="92" spans="1:22">
      <c r="A92" t="str">
        <f>Hyperlink("https://www.diodes.com/part/view/AH3715","AH3715")</f>
        <v>AH3715</v>
      </c>
      <c r="B92" t="str">
        <f>Hyperlink("https://www.diodes.com/assets/Datasheets/AH371x.pdf","AH371x Datasheet")</f>
        <v>AH371x Datasheet</v>
      </c>
      <c r="C92" t="s">
        <v>123</v>
      </c>
      <c r="D92" t="s">
        <v>23</v>
      </c>
      <c r="E92" t="s">
        <v>24</v>
      </c>
      <c r="F92" t="s">
        <v>41</v>
      </c>
      <c r="G92" t="s">
        <v>26</v>
      </c>
      <c r="H92" t="s">
        <v>42</v>
      </c>
      <c r="I92" t="s">
        <v>28</v>
      </c>
      <c r="J92" t="s">
        <v>43</v>
      </c>
      <c r="L92" t="s">
        <v>124</v>
      </c>
      <c r="M92">
        <v>2.8</v>
      </c>
      <c r="N92">
        <v>50</v>
      </c>
      <c r="O92">
        <v>70</v>
      </c>
      <c r="P92">
        <v>90</v>
      </c>
      <c r="Q92">
        <v>-90</v>
      </c>
      <c r="R92">
        <v>-70</v>
      </c>
      <c r="S92">
        <v>-50</v>
      </c>
      <c r="T92">
        <v>140</v>
      </c>
      <c r="U92" t="s">
        <v>45</v>
      </c>
      <c r="V92" t="s">
        <v>125</v>
      </c>
    </row>
    <row r="93" spans="1:22">
      <c r="A93" t="str">
        <f>Hyperlink("https://www.diodes.com/part/view/AH3715Q","AH3715Q")</f>
        <v>AH3715Q</v>
      </c>
      <c r="B93" t="str">
        <f>Hyperlink("https://www.diodes.com/assets/Datasheets/AH371xQ.pdf","AH371xQ Datasheet")</f>
        <v>AH371xQ Datasheet</v>
      </c>
      <c r="C93" t="s">
        <v>123</v>
      </c>
      <c r="D93" t="s">
        <v>48</v>
      </c>
      <c r="E93" t="s">
        <v>49</v>
      </c>
      <c r="F93" t="s">
        <v>41</v>
      </c>
      <c r="G93" t="s">
        <v>26</v>
      </c>
      <c r="H93" t="s">
        <v>42</v>
      </c>
      <c r="I93" t="s">
        <v>28</v>
      </c>
      <c r="J93" t="s">
        <v>43</v>
      </c>
      <c r="L93" t="s">
        <v>124</v>
      </c>
      <c r="M93">
        <v>2.8</v>
      </c>
      <c r="N93">
        <v>50</v>
      </c>
      <c r="O93">
        <v>70</v>
      </c>
      <c r="P93">
        <v>90</v>
      </c>
      <c r="Q93">
        <v>-90</v>
      </c>
      <c r="R93">
        <v>-70</v>
      </c>
      <c r="S93">
        <v>-50</v>
      </c>
      <c r="T93">
        <v>140</v>
      </c>
      <c r="U93" t="s">
        <v>50</v>
      </c>
      <c r="V93" t="s">
        <v>125</v>
      </c>
    </row>
    <row r="94" spans="1:22">
      <c r="A94" t="str">
        <f>Hyperlink("https://www.diodes.com/part/view/AH3716","AH3716")</f>
        <v>AH3716</v>
      </c>
      <c r="B94" t="str">
        <f>Hyperlink("https://www.diodes.com/assets/Datasheets/AH371x.pdf","AH371x Datasheet")</f>
        <v>AH371x Datasheet</v>
      </c>
      <c r="C94" t="s">
        <v>123</v>
      </c>
      <c r="D94" t="s">
        <v>23</v>
      </c>
      <c r="E94" t="s">
        <v>24</v>
      </c>
      <c r="F94" t="s">
        <v>41</v>
      </c>
      <c r="G94" t="s">
        <v>26</v>
      </c>
      <c r="H94" t="s">
        <v>42</v>
      </c>
      <c r="I94" t="s">
        <v>28</v>
      </c>
      <c r="J94" t="s">
        <v>43</v>
      </c>
      <c r="L94" t="s">
        <v>124</v>
      </c>
      <c r="M94">
        <v>2.8</v>
      </c>
      <c r="N94">
        <v>80</v>
      </c>
      <c r="O94">
        <v>110</v>
      </c>
      <c r="P94">
        <v>140</v>
      </c>
      <c r="Q94">
        <v>-140</v>
      </c>
      <c r="R94">
        <v>-110</v>
      </c>
      <c r="S94">
        <v>-80</v>
      </c>
      <c r="T94">
        <v>220</v>
      </c>
      <c r="U94" t="s">
        <v>45</v>
      </c>
      <c r="V94" t="s">
        <v>129</v>
      </c>
    </row>
    <row r="95" spans="1:22">
      <c r="A95" t="str">
        <f>Hyperlink("https://www.diodes.com/part/view/AH3716Q","AH3716Q")</f>
        <v>AH3716Q</v>
      </c>
      <c r="B95" t="str">
        <f>Hyperlink("https://www.diodes.com/assets/Datasheets/AH371xQ.pdf","AH371xQ Datasheet")</f>
        <v>AH371xQ Datasheet</v>
      </c>
      <c r="C95" t="s">
        <v>123</v>
      </c>
      <c r="D95" t="s">
        <v>48</v>
      </c>
      <c r="E95" t="s">
        <v>49</v>
      </c>
      <c r="F95" t="s">
        <v>41</v>
      </c>
      <c r="G95" t="s">
        <v>26</v>
      </c>
      <c r="H95" t="s">
        <v>42</v>
      </c>
      <c r="I95" t="s">
        <v>28</v>
      </c>
      <c r="J95" t="s">
        <v>43</v>
      </c>
      <c r="L95" t="s">
        <v>124</v>
      </c>
      <c r="M95">
        <v>2.8</v>
      </c>
      <c r="N95">
        <v>80</v>
      </c>
      <c r="O95">
        <v>110</v>
      </c>
      <c r="P95">
        <v>140</v>
      </c>
      <c r="Q95">
        <v>-140</v>
      </c>
      <c r="R95">
        <v>-110</v>
      </c>
      <c r="S95">
        <v>-80</v>
      </c>
      <c r="T95">
        <v>220</v>
      </c>
      <c r="U95" t="s">
        <v>50</v>
      </c>
      <c r="V95" t="s">
        <v>125</v>
      </c>
    </row>
    <row r="96" spans="1:22">
      <c r="A96" t="str">
        <f>Hyperlink("https://www.diodes.com/part/view/AH3717","AH3717")</f>
        <v>AH3717</v>
      </c>
      <c r="B96" t="str">
        <f>Hyperlink("https://www.diodes.com/assets/Datasheets/AH371x.pdf","AH371x Datasheet")</f>
        <v>AH371x Datasheet</v>
      </c>
      <c r="C96" t="s">
        <v>123</v>
      </c>
      <c r="D96" t="s">
        <v>23</v>
      </c>
      <c r="E96" t="s">
        <v>24</v>
      </c>
      <c r="F96" t="s">
        <v>41</v>
      </c>
      <c r="G96" t="s">
        <v>26</v>
      </c>
      <c r="H96" t="s">
        <v>42</v>
      </c>
      <c r="I96" t="s">
        <v>28</v>
      </c>
      <c r="J96" t="s">
        <v>43</v>
      </c>
      <c r="L96" t="s">
        <v>124</v>
      </c>
      <c r="M96">
        <v>2.8</v>
      </c>
      <c r="N96">
        <v>110</v>
      </c>
      <c r="O96">
        <v>140</v>
      </c>
      <c r="P96">
        <v>170</v>
      </c>
      <c r="Q96">
        <v>-170</v>
      </c>
      <c r="R96">
        <v>-140</v>
      </c>
      <c r="S96">
        <v>-110</v>
      </c>
      <c r="T96">
        <v>280</v>
      </c>
      <c r="U96" t="s">
        <v>45</v>
      </c>
      <c r="V96" t="s">
        <v>129</v>
      </c>
    </row>
    <row r="97" spans="1:22">
      <c r="A97" t="str">
        <f>Hyperlink("https://www.diodes.com/part/view/AH3717Q","AH3717Q")</f>
        <v>AH3717Q</v>
      </c>
      <c r="B97" t="str">
        <f>Hyperlink("https://www.diodes.com/assets/Datasheets/AH371xQ.pdf","AH371xQ Datasheet")</f>
        <v>AH371xQ Datasheet</v>
      </c>
      <c r="C97" t="s">
        <v>123</v>
      </c>
      <c r="D97" t="s">
        <v>48</v>
      </c>
      <c r="E97" t="s">
        <v>49</v>
      </c>
      <c r="F97" t="s">
        <v>41</v>
      </c>
      <c r="G97" t="s">
        <v>26</v>
      </c>
      <c r="H97" t="s">
        <v>42</v>
      </c>
      <c r="I97" t="s">
        <v>28</v>
      </c>
      <c r="J97" t="s">
        <v>43</v>
      </c>
      <c r="L97" t="s">
        <v>124</v>
      </c>
      <c r="M97">
        <v>2.8</v>
      </c>
      <c r="N97">
        <v>110</v>
      </c>
      <c r="O97">
        <v>140</v>
      </c>
      <c r="P97">
        <v>170</v>
      </c>
      <c r="Q97">
        <v>-170</v>
      </c>
      <c r="R97">
        <v>-140</v>
      </c>
      <c r="S97">
        <v>-110</v>
      </c>
      <c r="T97">
        <v>280</v>
      </c>
      <c r="U97" t="s">
        <v>50</v>
      </c>
      <c r="V97" t="s">
        <v>125</v>
      </c>
    </row>
    <row r="98" spans="1:22">
      <c r="A98" t="str">
        <f>Hyperlink("https://www.diodes.com/part/view/AH3722","AH3722")</f>
        <v>AH3722</v>
      </c>
      <c r="B98" t="str">
        <f>Hyperlink("https://www.diodes.com/assets/Datasheets/AH372x.pdf","AH372x Datasheet")</f>
        <v>AH372x Datasheet</v>
      </c>
      <c r="C98" t="s">
        <v>130</v>
      </c>
      <c r="D98" t="s">
        <v>23</v>
      </c>
      <c r="E98" t="s">
        <v>24</v>
      </c>
      <c r="F98" t="s">
        <v>41</v>
      </c>
      <c r="G98" t="s">
        <v>26</v>
      </c>
      <c r="H98" t="s">
        <v>42</v>
      </c>
      <c r="I98" t="s">
        <v>28</v>
      </c>
      <c r="J98" t="s">
        <v>43</v>
      </c>
      <c r="K98" t="s">
        <v>109</v>
      </c>
      <c r="L98" t="s">
        <v>110</v>
      </c>
      <c r="M98">
        <v>3</v>
      </c>
      <c r="N98">
        <v>10</v>
      </c>
      <c r="O98">
        <v>25</v>
      </c>
      <c r="P98">
        <v>40</v>
      </c>
      <c r="Q98">
        <v>-40</v>
      </c>
      <c r="R98">
        <v>-25</v>
      </c>
      <c r="S98">
        <v>-10</v>
      </c>
      <c r="T98">
        <v>30</v>
      </c>
      <c r="U98" t="s">
        <v>45</v>
      </c>
      <c r="V98" t="s">
        <v>113</v>
      </c>
    </row>
    <row r="99" spans="1:22">
      <c r="A99" t="str">
        <f>Hyperlink("https://www.diodes.com/part/view/AH3722A","AH3722A")</f>
        <v>AH3722A</v>
      </c>
      <c r="B99" t="str">
        <f>Hyperlink("https://www.diodes.com/assets/Datasheets/AH3722A_AH3724A.pdf","AH3722A/AH3724A Datasheet")</f>
        <v>AH3722A/AH3724A Datasheet</v>
      </c>
      <c r="C99" t="s">
        <v>131</v>
      </c>
      <c r="D99" t="s">
        <v>23</v>
      </c>
      <c r="E99" t="s">
        <v>24</v>
      </c>
      <c r="F99" t="s">
        <v>41</v>
      </c>
      <c r="G99" t="s">
        <v>26</v>
      </c>
      <c r="H99" t="s">
        <v>115</v>
      </c>
      <c r="I99" t="s">
        <v>28</v>
      </c>
      <c r="J99" t="s">
        <v>29</v>
      </c>
      <c r="K99" t="s">
        <v>109</v>
      </c>
      <c r="L99" t="s">
        <v>110</v>
      </c>
      <c r="M99">
        <v>3</v>
      </c>
      <c r="N99">
        <v>10</v>
      </c>
      <c r="O99">
        <v>25</v>
      </c>
      <c r="P99">
        <v>40</v>
      </c>
      <c r="Q99">
        <v>-40</v>
      </c>
      <c r="R99">
        <v>-25</v>
      </c>
      <c r="S99">
        <v>-10</v>
      </c>
      <c r="T99">
        <v>30</v>
      </c>
      <c r="U99" t="s">
        <v>45</v>
      </c>
      <c r="V99" t="s">
        <v>116</v>
      </c>
    </row>
    <row r="100" spans="1:22">
      <c r="A100" t="str">
        <f>Hyperlink("https://www.diodes.com/part/view/AH3722Q","AH3722Q")</f>
        <v>AH3722Q</v>
      </c>
      <c r="B100" t="str">
        <f>Hyperlink("https://www.diodes.com/assets/Datasheets/AH372xQ.pdf","AH372xQ Datasheet")</f>
        <v>AH372xQ Datasheet</v>
      </c>
      <c r="C100" t="s">
        <v>132</v>
      </c>
      <c r="D100" t="s">
        <v>48</v>
      </c>
      <c r="E100" t="s">
        <v>49</v>
      </c>
      <c r="F100" t="s">
        <v>41</v>
      </c>
      <c r="G100" t="s">
        <v>26</v>
      </c>
      <c r="H100" t="s">
        <v>42</v>
      </c>
      <c r="I100" t="s">
        <v>28</v>
      </c>
      <c r="J100" t="s">
        <v>43</v>
      </c>
      <c r="K100" t="s">
        <v>109</v>
      </c>
      <c r="L100" t="s">
        <v>110</v>
      </c>
      <c r="M100">
        <v>3</v>
      </c>
      <c r="N100">
        <v>10</v>
      </c>
      <c r="O100">
        <v>25</v>
      </c>
      <c r="P100">
        <v>40</v>
      </c>
      <c r="Q100">
        <v>-40</v>
      </c>
      <c r="R100">
        <v>-25</v>
      </c>
      <c r="S100">
        <v>-10</v>
      </c>
      <c r="T100">
        <v>30</v>
      </c>
      <c r="U100" t="s">
        <v>50</v>
      </c>
      <c r="V100" t="s">
        <v>121</v>
      </c>
    </row>
    <row r="101" spans="1:22">
      <c r="A101" t="str">
        <f>Hyperlink("https://www.diodes.com/part/view/AH3723Q","AH3723Q")</f>
        <v>AH3723Q</v>
      </c>
      <c r="B101" t="str">
        <f>Hyperlink("https://www.diodes.com/assets/Datasheets/AH372xQ.pdf","AH372xQ Datasheet")</f>
        <v>AH372xQ Datasheet</v>
      </c>
      <c r="C101" t="s">
        <v>132</v>
      </c>
      <c r="D101" t="s">
        <v>48</v>
      </c>
      <c r="E101" t="s">
        <v>49</v>
      </c>
      <c r="F101" t="s">
        <v>41</v>
      </c>
      <c r="G101" t="s">
        <v>26</v>
      </c>
      <c r="H101" t="s">
        <v>42</v>
      </c>
      <c r="I101" t="s">
        <v>28</v>
      </c>
      <c r="J101" t="s">
        <v>43</v>
      </c>
      <c r="K101" t="s">
        <v>109</v>
      </c>
      <c r="L101" t="s">
        <v>110</v>
      </c>
      <c r="M101">
        <v>3</v>
      </c>
      <c r="N101">
        <v>15</v>
      </c>
      <c r="O101">
        <v>30</v>
      </c>
      <c r="P101">
        <v>45</v>
      </c>
      <c r="Q101">
        <v>-45</v>
      </c>
      <c r="R101">
        <v>-30</v>
      </c>
      <c r="S101">
        <v>-15</v>
      </c>
      <c r="T101">
        <v>30</v>
      </c>
      <c r="U101" t="s">
        <v>50</v>
      </c>
      <c r="V101" t="s">
        <v>133</v>
      </c>
    </row>
    <row r="102" spans="1:22">
      <c r="A102" t="str">
        <f>Hyperlink("https://www.diodes.com/part/view/AH3724","AH3724")</f>
        <v>AH3724</v>
      </c>
      <c r="B102" t="str">
        <f>Hyperlink("https://www.diodes.com/assets/Datasheets/AH372x.pdf","AH372x Datasheet")</f>
        <v>AH372x Datasheet</v>
      </c>
      <c r="C102" t="s">
        <v>130</v>
      </c>
      <c r="D102" t="s">
        <v>23</v>
      </c>
      <c r="E102" t="s">
        <v>24</v>
      </c>
      <c r="F102" t="s">
        <v>41</v>
      </c>
      <c r="G102" t="s">
        <v>26</v>
      </c>
      <c r="H102" t="s">
        <v>42</v>
      </c>
      <c r="I102" t="s">
        <v>28</v>
      </c>
      <c r="J102" t="s">
        <v>43</v>
      </c>
      <c r="K102" t="s">
        <v>109</v>
      </c>
      <c r="L102" t="s">
        <v>110</v>
      </c>
      <c r="M102">
        <v>3</v>
      </c>
      <c r="N102">
        <v>20</v>
      </c>
      <c r="O102">
        <v>40</v>
      </c>
      <c r="P102">
        <v>60</v>
      </c>
      <c r="Q102">
        <v>-60</v>
      </c>
      <c r="R102">
        <v>-40</v>
      </c>
      <c r="S102">
        <v>-20</v>
      </c>
      <c r="T102">
        <v>30</v>
      </c>
      <c r="U102" t="s">
        <v>45</v>
      </c>
      <c r="V102" t="s">
        <v>113</v>
      </c>
    </row>
    <row r="103" spans="1:22">
      <c r="A103" t="str">
        <f>Hyperlink("https://www.diodes.com/part/view/AH3724A","AH3724A")</f>
        <v>AH3724A</v>
      </c>
      <c r="B103" t="str">
        <f>Hyperlink("https://www.diodes.com/assets/Datasheets/AH3722A_AH3724A.pdf","AH3722A/AH3724A Datasheet")</f>
        <v>AH3722A/AH3724A Datasheet</v>
      </c>
      <c r="C103" t="s">
        <v>131</v>
      </c>
      <c r="D103" t="s">
        <v>23</v>
      </c>
      <c r="E103" t="s">
        <v>24</v>
      </c>
      <c r="F103" t="s">
        <v>41</v>
      </c>
      <c r="G103" t="s">
        <v>26</v>
      </c>
      <c r="H103" t="s">
        <v>115</v>
      </c>
      <c r="I103" t="s">
        <v>28</v>
      </c>
      <c r="J103" t="s">
        <v>29</v>
      </c>
      <c r="K103" t="s">
        <v>109</v>
      </c>
      <c r="L103" t="s">
        <v>110</v>
      </c>
      <c r="M103">
        <v>3</v>
      </c>
      <c r="N103">
        <v>20</v>
      </c>
      <c r="O103">
        <v>40</v>
      </c>
      <c r="P103">
        <v>60</v>
      </c>
      <c r="Q103">
        <v>-60</v>
      </c>
      <c r="R103">
        <v>-40</v>
      </c>
      <c r="S103">
        <v>-20</v>
      </c>
      <c r="T103">
        <v>30</v>
      </c>
      <c r="U103" t="s">
        <v>45</v>
      </c>
      <c r="V103" t="s">
        <v>133</v>
      </c>
    </row>
    <row r="104" spans="1:22">
      <c r="A104" t="str">
        <f>Hyperlink("https://www.diodes.com/part/view/AH3724Q","AH3724Q")</f>
        <v>AH3724Q</v>
      </c>
      <c r="B104" t="str">
        <f>Hyperlink("https://www.diodes.com/assets/Datasheets/AH372xQ.pdf","AH372xQ Datasheet")</f>
        <v>AH372xQ Datasheet</v>
      </c>
      <c r="C104" t="s">
        <v>132</v>
      </c>
      <c r="D104" t="s">
        <v>48</v>
      </c>
      <c r="E104" t="s">
        <v>49</v>
      </c>
      <c r="F104" t="s">
        <v>41</v>
      </c>
      <c r="G104" t="s">
        <v>26</v>
      </c>
      <c r="H104" t="s">
        <v>42</v>
      </c>
      <c r="I104" t="s">
        <v>28</v>
      </c>
      <c r="J104" t="s">
        <v>43</v>
      </c>
      <c r="K104" t="s">
        <v>109</v>
      </c>
      <c r="L104" t="s">
        <v>110</v>
      </c>
      <c r="M104">
        <v>3</v>
      </c>
      <c r="N104">
        <v>20</v>
      </c>
      <c r="O104">
        <v>40</v>
      </c>
      <c r="P104">
        <v>60</v>
      </c>
      <c r="Q104">
        <v>-60</v>
      </c>
      <c r="R104">
        <v>-40</v>
      </c>
      <c r="S104">
        <v>-20</v>
      </c>
      <c r="T104">
        <v>30</v>
      </c>
      <c r="U104" t="s">
        <v>50</v>
      </c>
      <c r="V104" t="s">
        <v>113</v>
      </c>
    </row>
    <row r="105" spans="1:22">
      <c r="A105" t="str">
        <f>Hyperlink("https://www.diodes.com/part/view/AH3725","AH3725")</f>
        <v>AH3725</v>
      </c>
      <c r="B105" t="str">
        <f>Hyperlink("https://www.diodes.com/assets/Datasheets/AH372x.pdf","AH372x Datasheet")</f>
        <v>AH372x Datasheet</v>
      </c>
      <c r="C105" t="s">
        <v>130</v>
      </c>
      <c r="D105" t="s">
        <v>23</v>
      </c>
      <c r="E105" t="s">
        <v>24</v>
      </c>
      <c r="F105" t="s">
        <v>41</v>
      </c>
      <c r="G105" t="s">
        <v>26</v>
      </c>
      <c r="H105" t="s">
        <v>42</v>
      </c>
      <c r="I105" t="s">
        <v>28</v>
      </c>
      <c r="J105" t="s">
        <v>43</v>
      </c>
      <c r="K105" t="s">
        <v>109</v>
      </c>
      <c r="L105" t="s">
        <v>110</v>
      </c>
      <c r="M105">
        <v>3</v>
      </c>
      <c r="N105">
        <v>50</v>
      </c>
      <c r="O105">
        <v>70</v>
      </c>
      <c r="P105">
        <v>90</v>
      </c>
      <c r="Q105">
        <v>-90</v>
      </c>
      <c r="R105">
        <v>-70</v>
      </c>
      <c r="S105">
        <v>-50</v>
      </c>
      <c r="T105">
        <v>30</v>
      </c>
      <c r="U105" t="s">
        <v>45</v>
      </c>
      <c r="V105" t="s">
        <v>116</v>
      </c>
    </row>
    <row r="106" spans="1:22">
      <c r="A106" t="str">
        <f>Hyperlink("https://www.diodes.com/part/view/AH3725Q","AH3725Q")</f>
        <v>AH3725Q</v>
      </c>
      <c r="B106" t="str">
        <f>Hyperlink("https://www.diodes.com/assets/Datasheets/AH372xQ.pdf","AH372xQ Datasheet")</f>
        <v>AH372xQ Datasheet</v>
      </c>
      <c r="C106" t="s">
        <v>132</v>
      </c>
      <c r="D106" t="s">
        <v>48</v>
      </c>
      <c r="E106" t="s">
        <v>49</v>
      </c>
      <c r="F106" t="s">
        <v>41</v>
      </c>
      <c r="G106" t="s">
        <v>26</v>
      </c>
      <c r="H106" t="s">
        <v>42</v>
      </c>
      <c r="I106" t="s">
        <v>28</v>
      </c>
      <c r="J106" t="s">
        <v>43</v>
      </c>
      <c r="K106" t="s">
        <v>109</v>
      </c>
      <c r="L106" t="s">
        <v>110</v>
      </c>
      <c r="M106">
        <v>3</v>
      </c>
      <c r="N106">
        <v>50</v>
      </c>
      <c r="O106">
        <v>70</v>
      </c>
      <c r="P106">
        <v>90</v>
      </c>
      <c r="Q106">
        <v>-90</v>
      </c>
      <c r="R106">
        <v>-70</v>
      </c>
      <c r="S106">
        <v>-50</v>
      </c>
      <c r="T106">
        <v>30</v>
      </c>
      <c r="U106" t="s">
        <v>50</v>
      </c>
      <c r="V106" t="s">
        <v>116</v>
      </c>
    </row>
    <row r="107" spans="1:22">
      <c r="A107" t="str">
        <f>Hyperlink("https://www.diodes.com/part/view/AH3726Q","AH3726Q")</f>
        <v>AH3726Q</v>
      </c>
      <c r="B107" t="str">
        <f>Hyperlink("https://www.diodes.com/assets/Datasheets/AH372xQ.pdf","AH372xQ Datasheet")</f>
        <v>AH372xQ Datasheet</v>
      </c>
      <c r="C107" t="s">
        <v>132</v>
      </c>
      <c r="D107" t="s">
        <v>48</v>
      </c>
      <c r="E107" t="s">
        <v>49</v>
      </c>
      <c r="F107" t="s">
        <v>41</v>
      </c>
      <c r="G107" t="s">
        <v>26</v>
      </c>
      <c r="H107" t="s">
        <v>42</v>
      </c>
      <c r="I107" t="s">
        <v>28</v>
      </c>
      <c r="J107" t="s">
        <v>43</v>
      </c>
      <c r="K107" t="s">
        <v>109</v>
      </c>
      <c r="L107" t="s">
        <v>110</v>
      </c>
      <c r="M107">
        <v>3</v>
      </c>
      <c r="N107">
        <v>80</v>
      </c>
      <c r="O107">
        <v>110</v>
      </c>
      <c r="P107">
        <v>140</v>
      </c>
      <c r="Q107">
        <v>-140</v>
      </c>
      <c r="R107">
        <v>-110</v>
      </c>
      <c r="S107">
        <v>-80</v>
      </c>
      <c r="T107">
        <v>30</v>
      </c>
      <c r="U107" t="s">
        <v>50</v>
      </c>
      <c r="V107" t="s">
        <v>111</v>
      </c>
    </row>
    <row r="108" spans="1:22">
      <c r="A108" t="str">
        <f>Hyperlink("https://www.diodes.com/part/view/AH3727","AH3727")</f>
        <v>AH3727</v>
      </c>
      <c r="B108" t="str">
        <f>Hyperlink("https://www.diodes.com/assets/Datasheets/AH372x.pdf","AH372x Datasheet")</f>
        <v>AH372x Datasheet</v>
      </c>
      <c r="C108" t="s">
        <v>130</v>
      </c>
      <c r="D108" t="s">
        <v>23</v>
      </c>
      <c r="E108" t="s">
        <v>24</v>
      </c>
      <c r="F108" t="s">
        <v>41</v>
      </c>
      <c r="G108" t="s">
        <v>26</v>
      </c>
      <c r="H108" t="s">
        <v>42</v>
      </c>
      <c r="I108" t="s">
        <v>28</v>
      </c>
      <c r="J108" t="s">
        <v>43</v>
      </c>
      <c r="K108" t="s">
        <v>109</v>
      </c>
      <c r="L108" t="s">
        <v>110</v>
      </c>
      <c r="M108">
        <v>3</v>
      </c>
      <c r="N108">
        <v>110</v>
      </c>
      <c r="O108">
        <v>140</v>
      </c>
      <c r="P108">
        <v>170</v>
      </c>
      <c r="Q108">
        <v>-170</v>
      </c>
      <c r="R108">
        <v>-140</v>
      </c>
      <c r="S108">
        <v>-110</v>
      </c>
      <c r="T108">
        <v>30</v>
      </c>
      <c r="U108" t="s">
        <v>45</v>
      </c>
      <c r="V108" t="s">
        <v>134</v>
      </c>
    </row>
    <row r="109" spans="1:22">
      <c r="A109" t="str">
        <f>Hyperlink("https://www.diodes.com/part/view/AH3727Q","AH3727Q")</f>
        <v>AH3727Q</v>
      </c>
      <c r="B109" t="str">
        <f>Hyperlink("https://www.diodes.com/assets/Datasheets/AH372xQ.pdf","AH372xQ Datasheet")</f>
        <v>AH372xQ Datasheet</v>
      </c>
      <c r="C109" t="s">
        <v>132</v>
      </c>
      <c r="D109" t="s">
        <v>48</v>
      </c>
      <c r="E109" t="s">
        <v>49</v>
      </c>
      <c r="F109" t="s">
        <v>41</v>
      </c>
      <c r="G109" t="s">
        <v>26</v>
      </c>
      <c r="H109" t="s">
        <v>42</v>
      </c>
      <c r="I109" t="s">
        <v>28</v>
      </c>
      <c r="J109" t="s">
        <v>43</v>
      </c>
      <c r="K109" t="s">
        <v>109</v>
      </c>
      <c r="L109" t="s">
        <v>110</v>
      </c>
      <c r="M109">
        <v>3</v>
      </c>
      <c r="N109">
        <v>110</v>
      </c>
      <c r="O109">
        <v>140</v>
      </c>
      <c r="P109">
        <v>170</v>
      </c>
      <c r="Q109">
        <v>-170</v>
      </c>
      <c r="R109">
        <v>-140</v>
      </c>
      <c r="S109">
        <v>-110</v>
      </c>
      <c r="T109">
        <v>30</v>
      </c>
      <c r="U109" t="s">
        <v>50</v>
      </c>
      <c r="V109" t="s">
        <v>134</v>
      </c>
    </row>
    <row r="110" spans="1:22">
      <c r="A110" t="str">
        <f>Hyperlink("https://www.diodes.com/part/view/AH3729Q","AH3729Q")</f>
        <v>AH3729Q</v>
      </c>
      <c r="B110" t="str">
        <f>Hyperlink("https://www.diodes.com/assets/Datasheets/AH372xQ.pdf","AH372xQ Datasheet")</f>
        <v>AH372xQ Datasheet</v>
      </c>
      <c r="C110" t="s">
        <v>132</v>
      </c>
      <c r="D110" t="s">
        <v>48</v>
      </c>
      <c r="E110" t="s">
        <v>49</v>
      </c>
      <c r="F110" t="s">
        <v>41</v>
      </c>
      <c r="G110" t="s">
        <v>26</v>
      </c>
      <c r="H110" t="s">
        <v>42</v>
      </c>
      <c r="I110" t="s">
        <v>28</v>
      </c>
      <c r="J110" t="s">
        <v>43</v>
      </c>
      <c r="K110" t="s">
        <v>109</v>
      </c>
      <c r="L110" t="s">
        <v>110</v>
      </c>
      <c r="M110">
        <v>3</v>
      </c>
      <c r="N110">
        <v>170</v>
      </c>
      <c r="O110">
        <v>220</v>
      </c>
      <c r="P110">
        <v>250</v>
      </c>
      <c r="Q110">
        <v>-250</v>
      </c>
      <c r="R110">
        <v>-220</v>
      </c>
      <c r="S110">
        <v>-170</v>
      </c>
      <c r="T110">
        <v>30</v>
      </c>
      <c r="U110" t="s">
        <v>50</v>
      </c>
      <c r="V110" t="s">
        <v>135</v>
      </c>
    </row>
    <row r="111" spans="1:22">
      <c r="A111" t="str">
        <f>Hyperlink("https://www.diodes.com/part/view/AH3965","AH3965")</f>
        <v>AH3965</v>
      </c>
      <c r="B111" t="str">
        <f>Hyperlink("https://www.diodes.com/assets/Datasheets/AH396x.pdf","AH396x Datasheet")</f>
        <v>AH396x Datasheet</v>
      </c>
      <c r="C111" t="s">
        <v>136</v>
      </c>
      <c r="D111" t="s">
        <v>23</v>
      </c>
      <c r="E111" t="s">
        <v>24</v>
      </c>
      <c r="F111" t="s">
        <v>41</v>
      </c>
      <c r="G111" t="s">
        <v>137</v>
      </c>
      <c r="H111" t="s">
        <v>42</v>
      </c>
      <c r="L111" t="s">
        <v>98</v>
      </c>
      <c r="M111">
        <v>4.7</v>
      </c>
      <c r="N111">
        <v>-10</v>
      </c>
      <c r="O111">
        <v>10</v>
      </c>
      <c r="P111">
        <v>30</v>
      </c>
      <c r="Q111">
        <v>-30</v>
      </c>
      <c r="R111">
        <v>-10</v>
      </c>
      <c r="S111">
        <v>10</v>
      </c>
      <c r="U111" t="s">
        <v>45</v>
      </c>
      <c r="V111" t="s">
        <v>138</v>
      </c>
    </row>
    <row r="112" spans="1:22">
      <c r="A112" t="str">
        <f>Hyperlink("https://www.diodes.com/part/view/AH3965Q","AH3965Q")</f>
        <v>AH3965Q</v>
      </c>
      <c r="B112" t="str">
        <f>Hyperlink("https://www.diodes.com/assets/Datasheets/AH396xQ.pdf","AH396xQ Datasheet")</f>
        <v>AH396xQ Datasheet</v>
      </c>
      <c r="C112" t="s">
        <v>139</v>
      </c>
      <c r="D112" t="s">
        <v>48</v>
      </c>
      <c r="E112" t="s">
        <v>49</v>
      </c>
      <c r="F112" t="s">
        <v>41</v>
      </c>
      <c r="G112" t="s">
        <v>137</v>
      </c>
      <c r="H112" t="s">
        <v>42</v>
      </c>
      <c r="L112" t="s">
        <v>98</v>
      </c>
      <c r="M112">
        <v>4.7</v>
      </c>
      <c r="N112">
        <v>-10</v>
      </c>
      <c r="O112">
        <v>10</v>
      </c>
      <c r="P112">
        <v>30</v>
      </c>
      <c r="Q112">
        <v>-30</v>
      </c>
      <c r="R112">
        <v>-10</v>
      </c>
      <c r="S112">
        <v>10</v>
      </c>
      <c r="U112" t="s">
        <v>50</v>
      </c>
      <c r="V112" t="s">
        <v>138</v>
      </c>
    </row>
    <row r="113" spans="1:22">
      <c r="A113" t="str">
        <f>Hyperlink("https://www.diodes.com/part/view/AH3966","AH3966")</f>
        <v>AH3966</v>
      </c>
      <c r="B113" t="str">
        <f>Hyperlink("https://www.diodes.com/assets/Datasheets/AH396x.pdf","AH396x Datasheet")</f>
        <v>AH396x Datasheet</v>
      </c>
      <c r="C113" t="s">
        <v>136</v>
      </c>
      <c r="D113" t="s">
        <v>23</v>
      </c>
      <c r="E113" t="s">
        <v>24</v>
      </c>
      <c r="F113" t="s">
        <v>41</v>
      </c>
      <c r="G113" t="s">
        <v>137</v>
      </c>
      <c r="H113" t="s">
        <v>42</v>
      </c>
      <c r="L113" t="s">
        <v>98</v>
      </c>
      <c r="M113">
        <v>4.7</v>
      </c>
      <c r="N113">
        <v>8</v>
      </c>
      <c r="O113">
        <v>25</v>
      </c>
      <c r="P113">
        <v>42</v>
      </c>
      <c r="Q113">
        <v>-42</v>
      </c>
      <c r="R113">
        <v>-25</v>
      </c>
      <c r="S113">
        <v>-8</v>
      </c>
      <c r="U113" t="s">
        <v>45</v>
      </c>
      <c r="V113" t="s">
        <v>138</v>
      </c>
    </row>
    <row r="114" spans="1:22">
      <c r="A114" t="str">
        <f>Hyperlink("https://www.diodes.com/part/view/AH3966Q","AH3966Q")</f>
        <v>AH3966Q</v>
      </c>
      <c r="B114" t="str">
        <f>Hyperlink("https://www.diodes.com/assets/Datasheets/AH396xQ.pdf","AH396xQ Datasheet")</f>
        <v>AH396xQ Datasheet</v>
      </c>
      <c r="C114" t="s">
        <v>139</v>
      </c>
      <c r="D114" t="s">
        <v>48</v>
      </c>
      <c r="E114" t="s">
        <v>49</v>
      </c>
      <c r="F114" t="s">
        <v>41</v>
      </c>
      <c r="G114" t="s">
        <v>137</v>
      </c>
      <c r="H114" t="s">
        <v>42</v>
      </c>
      <c r="L114" t="s">
        <v>98</v>
      </c>
      <c r="M114">
        <v>4.7</v>
      </c>
      <c r="N114">
        <v>8</v>
      </c>
      <c r="O114">
        <v>25</v>
      </c>
      <c r="P114">
        <v>42</v>
      </c>
      <c r="Q114">
        <v>-42</v>
      </c>
      <c r="R114">
        <v>-25</v>
      </c>
      <c r="S114">
        <v>-8</v>
      </c>
      <c r="U114" t="s">
        <v>50</v>
      </c>
      <c r="V114" t="s">
        <v>138</v>
      </c>
    </row>
    <row r="115" spans="1:22">
      <c r="A115" t="str">
        <f>Hyperlink("https://www.diodes.com/part/view/AH3967","AH3967")</f>
        <v>AH3967</v>
      </c>
      <c r="B115" t="str">
        <f>Hyperlink("https://www.diodes.com/assets/Datasheets/AH396x.pdf","AH396x Datasheet")</f>
        <v>AH396x Datasheet</v>
      </c>
      <c r="C115" t="s">
        <v>136</v>
      </c>
      <c r="D115" t="s">
        <v>23</v>
      </c>
      <c r="E115" t="s">
        <v>24</v>
      </c>
      <c r="F115" t="s">
        <v>41</v>
      </c>
      <c r="G115" t="s">
        <v>137</v>
      </c>
      <c r="H115" t="s">
        <v>42</v>
      </c>
      <c r="L115" t="s">
        <v>98</v>
      </c>
      <c r="M115">
        <v>4.7</v>
      </c>
      <c r="N115">
        <v>50</v>
      </c>
      <c r="O115">
        <v>75</v>
      </c>
      <c r="P115">
        <v>100</v>
      </c>
      <c r="Q115">
        <v>-100</v>
      </c>
      <c r="R115">
        <v>-75</v>
      </c>
      <c r="S115">
        <v>-50</v>
      </c>
      <c r="U115" t="s">
        <v>45</v>
      </c>
      <c r="V115" t="s">
        <v>138</v>
      </c>
    </row>
    <row r="116" spans="1:22">
      <c r="A116" t="str">
        <f>Hyperlink("https://www.diodes.com/part/view/AH3967Q","AH3967Q")</f>
        <v>AH3967Q</v>
      </c>
      <c r="B116" t="str">
        <f>Hyperlink("https://www.diodes.com/assets/Datasheets/AH396xQ.pdf","AH396xQ Datasheet")</f>
        <v>AH396xQ Datasheet</v>
      </c>
      <c r="C116" t="s">
        <v>139</v>
      </c>
      <c r="D116" t="s">
        <v>48</v>
      </c>
      <c r="E116" t="s">
        <v>49</v>
      </c>
      <c r="F116" t="s">
        <v>41</v>
      </c>
      <c r="G116" t="s">
        <v>137</v>
      </c>
      <c r="H116" t="s">
        <v>42</v>
      </c>
      <c r="L116" t="s">
        <v>98</v>
      </c>
      <c r="M116">
        <v>4.7</v>
      </c>
      <c r="N116">
        <v>50</v>
      </c>
      <c r="O116">
        <v>75</v>
      </c>
      <c r="P116">
        <v>100</v>
      </c>
      <c r="Q116">
        <v>-100</v>
      </c>
      <c r="R116">
        <v>-75</v>
      </c>
      <c r="S116">
        <v>-50</v>
      </c>
      <c r="U116" t="s">
        <v>50</v>
      </c>
      <c r="V116" t="s">
        <v>138</v>
      </c>
    </row>
    <row r="117" spans="1:22">
      <c r="A117" t="str">
        <f>Hyperlink("https://www.diodes.com/part/view/AH3968","AH3968")</f>
        <v>AH3968</v>
      </c>
      <c r="B117" t="str">
        <f>Hyperlink("https://www.diodes.com/assets/Datasheets/AH396x.pdf","AH396x Datasheet")</f>
        <v>AH396x Datasheet</v>
      </c>
      <c r="C117" t="s">
        <v>136</v>
      </c>
      <c r="D117" t="s">
        <v>23</v>
      </c>
      <c r="E117" t="s">
        <v>24</v>
      </c>
      <c r="F117" t="s">
        <v>41</v>
      </c>
      <c r="G117" t="s">
        <v>38</v>
      </c>
      <c r="H117" t="s">
        <v>42</v>
      </c>
      <c r="I117" t="s">
        <v>28</v>
      </c>
      <c r="J117" t="s">
        <v>43</v>
      </c>
      <c r="L117" t="s">
        <v>98</v>
      </c>
      <c r="M117">
        <v>4.7</v>
      </c>
      <c r="N117">
        <v>50</v>
      </c>
      <c r="O117">
        <v>75</v>
      </c>
      <c r="P117">
        <v>100</v>
      </c>
      <c r="Q117">
        <v>-100</v>
      </c>
      <c r="R117">
        <v>-75</v>
      </c>
      <c r="S117">
        <v>-50</v>
      </c>
      <c r="U117" t="s">
        <v>45</v>
      </c>
      <c r="V117" t="s">
        <v>138</v>
      </c>
    </row>
    <row r="118" spans="1:22">
      <c r="A118" t="str">
        <f>Hyperlink("https://www.diodes.com/part/view/AH3968Q","AH3968Q")</f>
        <v>AH3968Q</v>
      </c>
      <c r="B118" t="str">
        <f>Hyperlink("https://www.diodes.com/assets/Datasheets/AH396xQ.pdf","AH396xQ Datasheet")</f>
        <v>AH396xQ Datasheet</v>
      </c>
      <c r="C118" t="s">
        <v>139</v>
      </c>
      <c r="D118" t="s">
        <v>48</v>
      </c>
      <c r="E118" t="s">
        <v>49</v>
      </c>
      <c r="F118" t="s">
        <v>41</v>
      </c>
      <c r="G118" t="s">
        <v>38</v>
      </c>
      <c r="H118" t="s">
        <v>42</v>
      </c>
      <c r="I118" t="s">
        <v>28</v>
      </c>
      <c r="J118" t="s">
        <v>43</v>
      </c>
      <c r="L118" t="s">
        <v>98</v>
      </c>
      <c r="M118">
        <v>4.7</v>
      </c>
      <c r="N118">
        <v>50</v>
      </c>
      <c r="O118">
        <v>75</v>
      </c>
      <c r="P118">
        <v>100</v>
      </c>
      <c r="Q118">
        <v>-100</v>
      </c>
      <c r="R118">
        <v>-75</v>
      </c>
      <c r="S118">
        <v>-50</v>
      </c>
      <c r="U118" t="s">
        <v>50</v>
      </c>
      <c r="V118" t="s">
        <v>138</v>
      </c>
    </row>
    <row r="119" spans="1:22">
      <c r="A119" t="str">
        <f>Hyperlink("https://www.diodes.com/part/view/AH3975Q","AH3975Q")</f>
        <v>AH3975Q</v>
      </c>
      <c r="B119" t="str">
        <f>Hyperlink("https://www.diodes.com/assets/Datasheets/AH397xQ.pdf","AH397xQ Datasheet")</f>
        <v>AH397xQ Datasheet</v>
      </c>
      <c r="C119" t="s">
        <v>140</v>
      </c>
      <c r="D119" t="s">
        <v>48</v>
      </c>
      <c r="E119" t="s">
        <v>49</v>
      </c>
      <c r="F119" t="s">
        <v>41</v>
      </c>
      <c r="G119" t="s">
        <v>137</v>
      </c>
      <c r="H119" t="s">
        <v>42</v>
      </c>
      <c r="K119" t="s">
        <v>103</v>
      </c>
      <c r="L119" t="s">
        <v>98</v>
      </c>
      <c r="M119">
        <v>4.7</v>
      </c>
      <c r="N119">
        <v>-10</v>
      </c>
      <c r="O119">
        <v>10</v>
      </c>
      <c r="P119">
        <v>30</v>
      </c>
      <c r="Q119">
        <v>-30</v>
      </c>
      <c r="R119">
        <v>-10</v>
      </c>
      <c r="S119">
        <v>10</v>
      </c>
      <c r="U119" t="s">
        <v>50</v>
      </c>
      <c r="V119" t="s">
        <v>138</v>
      </c>
    </row>
    <row r="120" spans="1:22">
      <c r="A120" t="str">
        <f>Hyperlink("https://www.diodes.com/part/view/AH3976Q","AH3976Q")</f>
        <v>AH3976Q</v>
      </c>
      <c r="B120" t="str">
        <f>Hyperlink("https://www.diodes.com/assets/Datasheets/AH397xQ.pdf","AH397xQ Datasheet")</f>
        <v>AH397xQ Datasheet</v>
      </c>
      <c r="C120" t="s">
        <v>140</v>
      </c>
      <c r="D120" t="s">
        <v>48</v>
      </c>
      <c r="E120" t="s">
        <v>49</v>
      </c>
      <c r="F120" t="s">
        <v>41</v>
      </c>
      <c r="G120" t="s">
        <v>137</v>
      </c>
      <c r="H120" t="s">
        <v>42</v>
      </c>
      <c r="K120" t="s">
        <v>103</v>
      </c>
      <c r="L120" t="s">
        <v>98</v>
      </c>
      <c r="M120">
        <v>4.7</v>
      </c>
      <c r="N120">
        <v>8</v>
      </c>
      <c r="O120">
        <v>25</v>
      </c>
      <c r="P120">
        <v>42</v>
      </c>
      <c r="Q120">
        <v>-42</v>
      </c>
      <c r="R120">
        <v>-25</v>
      </c>
      <c r="S120">
        <v>-8</v>
      </c>
      <c r="U120" t="s">
        <v>50</v>
      </c>
      <c r="V120" t="s">
        <v>138</v>
      </c>
    </row>
    <row r="121" spans="1:22">
      <c r="A121" t="str">
        <f>Hyperlink("https://www.diodes.com/part/view/AH3977Q","AH3977Q")</f>
        <v>AH3977Q</v>
      </c>
      <c r="B121" t="str">
        <f>Hyperlink("https://www.diodes.com/assets/Datasheets/AH397xQ.pdf","AH397xQ Datasheet")</f>
        <v>AH397xQ Datasheet</v>
      </c>
      <c r="C121" t="s">
        <v>140</v>
      </c>
      <c r="D121" t="s">
        <v>48</v>
      </c>
      <c r="E121" t="s">
        <v>49</v>
      </c>
      <c r="F121" t="s">
        <v>41</v>
      </c>
      <c r="G121" t="s">
        <v>137</v>
      </c>
      <c r="H121" t="s">
        <v>42</v>
      </c>
      <c r="K121" t="s">
        <v>103</v>
      </c>
      <c r="L121" t="s">
        <v>98</v>
      </c>
      <c r="M121">
        <v>4.7</v>
      </c>
      <c r="N121">
        <v>50</v>
      </c>
      <c r="O121">
        <v>75</v>
      </c>
      <c r="P121">
        <v>100</v>
      </c>
      <c r="Q121">
        <v>-100</v>
      </c>
      <c r="R121">
        <v>-75</v>
      </c>
      <c r="S121">
        <v>-50</v>
      </c>
      <c r="U121" t="s">
        <v>50</v>
      </c>
      <c r="V121" t="s">
        <v>138</v>
      </c>
    </row>
    <row r="122" spans="1:22">
      <c r="A122" t="str">
        <f>Hyperlink("https://www.diodes.com/part/view/AH3978Q","AH3978Q")</f>
        <v>AH3978Q</v>
      </c>
      <c r="B122" t="str">
        <f>Hyperlink("https://www.diodes.com/assets/Datasheets/AH397xQ.pdf","AH397xQ Datasheet")</f>
        <v>AH397xQ Datasheet</v>
      </c>
      <c r="C122" t="s">
        <v>140</v>
      </c>
      <c r="D122" t="s">
        <v>48</v>
      </c>
      <c r="E122" t="s">
        <v>49</v>
      </c>
      <c r="F122" t="s">
        <v>41</v>
      </c>
      <c r="G122" t="s">
        <v>38</v>
      </c>
      <c r="H122" t="s">
        <v>42</v>
      </c>
      <c r="I122" t="s">
        <v>28</v>
      </c>
      <c r="J122" t="s">
        <v>43</v>
      </c>
      <c r="K122" t="s">
        <v>103</v>
      </c>
      <c r="L122" t="s">
        <v>98</v>
      </c>
      <c r="M122">
        <v>4.7</v>
      </c>
      <c r="N122">
        <v>50</v>
      </c>
      <c r="O122">
        <v>75</v>
      </c>
      <c r="P122">
        <v>100</v>
      </c>
      <c r="Q122">
        <v>-100</v>
      </c>
      <c r="R122">
        <v>-75</v>
      </c>
      <c r="S122">
        <v>-50</v>
      </c>
      <c r="U122" t="s">
        <v>50</v>
      </c>
      <c r="V122" t="s">
        <v>138</v>
      </c>
    </row>
    <row r="123" spans="1:22">
      <c r="A123" t="str">
        <f>Hyperlink("https://www.diodes.com/part/view/AH9246","AH9246")</f>
        <v>AH9246</v>
      </c>
      <c r="B123" t="str">
        <f>Hyperlink("https://www.diodes.com/assets/Datasheets/AH9246.pdf","AH9246 Datasheet")</f>
        <v>AH9246 Datasheet</v>
      </c>
      <c r="C123" t="s">
        <v>55</v>
      </c>
      <c r="D123" t="s">
        <v>23</v>
      </c>
      <c r="E123" t="s">
        <v>24</v>
      </c>
      <c r="F123" t="s">
        <v>52</v>
      </c>
      <c r="G123" t="s">
        <v>26</v>
      </c>
      <c r="H123" t="s">
        <v>115</v>
      </c>
      <c r="I123" t="s">
        <v>28</v>
      </c>
      <c r="J123" t="s">
        <v>29</v>
      </c>
      <c r="L123" t="s">
        <v>53</v>
      </c>
      <c r="M123">
        <v>0.008</v>
      </c>
      <c r="N123">
        <v>9</v>
      </c>
      <c r="O123">
        <v>18</v>
      </c>
      <c r="P123">
        <v>27</v>
      </c>
      <c r="Q123">
        <v>4</v>
      </c>
      <c r="R123">
        <v>12</v>
      </c>
      <c r="S123">
        <v>22</v>
      </c>
      <c r="U123" t="s">
        <v>31</v>
      </c>
      <c r="V123" t="s">
        <v>141</v>
      </c>
    </row>
    <row r="124" spans="1:22">
      <c r="A124" t="str">
        <f>Hyperlink("https://www.diodes.com/part/view/AH9247","AH9247")</f>
        <v>AH9247</v>
      </c>
      <c r="B124" t="str">
        <f>Hyperlink("https://www.diodes.com/assets/Datasheets/AH9247.pdf","AH9247 Datasheet")</f>
        <v>AH9247 Datasheet</v>
      </c>
      <c r="C124" t="s">
        <v>55</v>
      </c>
      <c r="D124" t="s">
        <v>23</v>
      </c>
      <c r="E124" t="s">
        <v>24</v>
      </c>
      <c r="F124" t="s">
        <v>52</v>
      </c>
      <c r="G124" t="s">
        <v>26</v>
      </c>
      <c r="H124" t="s">
        <v>115</v>
      </c>
      <c r="I124" t="s">
        <v>28</v>
      </c>
      <c r="J124" t="s">
        <v>29</v>
      </c>
      <c r="L124" t="s">
        <v>53</v>
      </c>
      <c r="M124">
        <v>0.008</v>
      </c>
      <c r="N124">
        <v>20</v>
      </c>
      <c r="O124">
        <v>30</v>
      </c>
      <c r="P124">
        <v>40</v>
      </c>
      <c r="Q124">
        <v>5</v>
      </c>
      <c r="R124">
        <v>20</v>
      </c>
      <c r="S124">
        <v>32</v>
      </c>
      <c r="U124" t="s">
        <v>31</v>
      </c>
      <c r="V124" t="s">
        <v>142</v>
      </c>
    </row>
    <row r="125" spans="1:22">
      <c r="A125" t="str">
        <f>Hyperlink("https://www.diodes.com/part/view/AH9251","AH9251")</f>
        <v>AH9251</v>
      </c>
      <c r="B125" t="str">
        <f>Hyperlink("https://www.diodes.com/assets/Datasheets/AH9251.pdf","AH9251 Datasheet")</f>
        <v>AH9251 Datasheet</v>
      </c>
      <c r="C125" t="s">
        <v>55</v>
      </c>
      <c r="D125" t="s">
        <v>23</v>
      </c>
      <c r="E125" t="s">
        <v>24</v>
      </c>
      <c r="F125" t="s">
        <v>52</v>
      </c>
      <c r="G125" t="s">
        <v>26</v>
      </c>
      <c r="H125" t="s">
        <v>115</v>
      </c>
      <c r="I125" t="s">
        <v>28</v>
      </c>
      <c r="J125" t="s">
        <v>29</v>
      </c>
      <c r="L125" t="s">
        <v>53</v>
      </c>
      <c r="M125">
        <v>0.008</v>
      </c>
      <c r="N125">
        <v>40</v>
      </c>
      <c r="O125">
        <v>60</v>
      </c>
      <c r="P125">
        <v>80</v>
      </c>
      <c r="Q125">
        <v>30</v>
      </c>
      <c r="R125">
        <v>50</v>
      </c>
      <c r="S125">
        <v>70</v>
      </c>
      <c r="U125" t="s">
        <v>31</v>
      </c>
      <c r="V125" t="s">
        <v>142</v>
      </c>
    </row>
  </sheetData>
  <hyperlinks>
    <hyperlink ref="A2" r:id="rId_hyperlink_1" tooltip="AH1381" display="AH1381"/>
    <hyperlink ref="B2" r:id="rId_hyperlink_2" tooltip="AH138x Datasheet" display="AH138x Datasheet"/>
    <hyperlink ref="A3" r:id="rId_hyperlink_3" tooltip="AH1382" display="AH1382"/>
    <hyperlink ref="B3" r:id="rId_hyperlink_4" tooltip="AH138x Datasheet" display="AH138x Datasheet"/>
    <hyperlink ref="A4" r:id="rId_hyperlink_5" tooltip="AH1383" display="AH1383"/>
    <hyperlink ref="B4" r:id="rId_hyperlink_6" tooltip="AH138x Datasheet" display="AH138x Datasheet"/>
    <hyperlink ref="A5" r:id="rId_hyperlink_7" tooltip="AH1388" display="AH1388"/>
    <hyperlink ref="B5" r:id="rId_hyperlink_8" tooltip="AH1388 Datasheet" display="AH1388 Datasheet"/>
    <hyperlink ref="A6" r:id="rId_hyperlink_9" tooltip="AH1389" display="AH1389"/>
    <hyperlink ref="B6" r:id="rId_hyperlink_10" tooltip="AH1389 Datasheet" display="AH1389 Datasheet"/>
    <hyperlink ref="A7" r:id="rId_hyperlink_11" tooltip="AH1390" display="AH1390"/>
    <hyperlink ref="B7" r:id="rId_hyperlink_12" tooltip="AH1390 Datasheet" display="AH1390 Datasheet"/>
    <hyperlink ref="A8" r:id="rId_hyperlink_13" tooltip="AH1391" display="AH1391"/>
    <hyperlink ref="B8" r:id="rId_hyperlink_14" tooltip="AH1391 Datasheet" display="AH1391 Datasheet"/>
    <hyperlink ref="A9" r:id="rId_hyperlink_15" tooltip="AH1392" display="AH1392"/>
    <hyperlink ref="B9" r:id="rId_hyperlink_16" tooltip="AH1392 Datasheet" display="AH1392 Datasheet"/>
    <hyperlink ref="A10" r:id="rId_hyperlink_17" tooltip="AH1711" display="AH1711"/>
    <hyperlink ref="B10" r:id="rId_hyperlink_18" tooltip="AH1711/AH1712/AH1713/AH1714 Datasheet" display="AH1711/AH1712/AH1713/AH1714 Datasheet"/>
    <hyperlink ref="A11" r:id="rId_hyperlink_19" tooltip="AH1711Q" display="AH1711Q"/>
    <hyperlink ref="B11" r:id="rId_hyperlink_20" tooltip="AH1711Q/AH1712Q/AH1713Q/AH1714Q Datasheet" display="AH1711Q/AH1712Q/AH1713Q/AH1714Q Datasheet"/>
    <hyperlink ref="A12" r:id="rId_hyperlink_21" tooltip="AH1712" display="AH1712"/>
    <hyperlink ref="B12" r:id="rId_hyperlink_22" tooltip="AH1711/AH1712/AH1713/AH1714 Datasheet" display="AH1711/AH1712/AH1713/AH1714 Datasheet"/>
    <hyperlink ref="A13" r:id="rId_hyperlink_23" tooltip="AH1712Q" display="AH1712Q"/>
    <hyperlink ref="B13" r:id="rId_hyperlink_24" tooltip="AH1711Q/AH1712Q/AH1713Q/AH1714Q Datasheet" display="AH1711Q/AH1712Q/AH1713Q/AH1714Q Datasheet"/>
    <hyperlink ref="A14" r:id="rId_hyperlink_25" tooltip="AH1713" display="AH1713"/>
    <hyperlink ref="B14" r:id="rId_hyperlink_26" tooltip="AH1711/AH1712/AH1713/AH1714 Datasheet" display="AH1711/AH1712/AH1713/AH1714 Datasheet"/>
    <hyperlink ref="A15" r:id="rId_hyperlink_27" tooltip="AH1713Q" display="AH1713Q"/>
    <hyperlink ref="B15" r:id="rId_hyperlink_28" tooltip="AH1711Q/AH1712Q/AH1713Q/AH1714Q Datasheet" display="AH1711Q/AH1712Q/AH1713Q/AH1714Q Datasheet"/>
    <hyperlink ref="A16" r:id="rId_hyperlink_29" tooltip="AH1714" display="AH1714"/>
    <hyperlink ref="B16" r:id="rId_hyperlink_30" tooltip="AH1711/AH1712/AH1713/AH1714 Datasheet" display="AH1711/AH1712/AH1713/AH1714 Datasheet"/>
    <hyperlink ref="A17" r:id="rId_hyperlink_31" tooltip="AH1714Q" display="AH1714Q"/>
    <hyperlink ref="B17" r:id="rId_hyperlink_32" tooltip="AH1711Q/AH1712Q/AH1713Q/AH1714Q Datasheet" display="AH1711Q/AH1712Q/AH1713Q/AH1714Q Datasheet"/>
    <hyperlink ref="A18" r:id="rId_hyperlink_33" tooltip="AH180" display="AH180"/>
    <hyperlink ref="B18" r:id="rId_hyperlink_34" tooltip="AH180 Datasheet" display="AH180 Datasheet"/>
    <hyperlink ref="A19" r:id="rId_hyperlink_35" tooltip="AH1806" display="AH1806"/>
    <hyperlink ref="B19" r:id="rId_hyperlink_36" tooltip="AH1806 Datasheet" display="AH1806 Datasheet"/>
    <hyperlink ref="A20" r:id="rId_hyperlink_37" tooltip="AH1807" display="AH1807"/>
    <hyperlink ref="B20" r:id="rId_hyperlink_38" tooltip="AH1807 Datasheet" display="AH1807 Datasheet"/>
    <hyperlink ref="A21" r:id="rId_hyperlink_39" tooltip="AH1808" display="AH1808"/>
    <hyperlink ref="B21" r:id="rId_hyperlink_40" tooltip="AH1808 Datasheet" display="AH1808 Datasheet"/>
    <hyperlink ref="A22" r:id="rId_hyperlink_41" tooltip="AH1809" display="AH1809"/>
    <hyperlink ref="B22" r:id="rId_hyperlink_42" tooltip="AH1809 Datasheet" display="AH1809 Datasheet"/>
    <hyperlink ref="A23" r:id="rId_hyperlink_43" tooltip="AH1815" display="AH1815"/>
    <hyperlink ref="B23" r:id="rId_hyperlink_44" tooltip="AH1815 Datasheet" display="AH1815 Datasheet"/>
    <hyperlink ref="A24" r:id="rId_hyperlink_45" tooltip="AH1822" display="AH1822"/>
    <hyperlink ref="B24" r:id="rId_hyperlink_46" tooltip="AH1822 Datasheet" display="AH1822 Datasheet"/>
    <hyperlink ref="A25" r:id="rId_hyperlink_47" tooltip="AH1883" display="AH1883"/>
    <hyperlink ref="B25" r:id="rId_hyperlink_48" tooltip="AH1883 Datasheet" display="AH1883 Datasheet"/>
    <hyperlink ref="A26" r:id="rId_hyperlink_49" tooltip="AH1887" display="AH1887"/>
    <hyperlink ref="B26" r:id="rId_hyperlink_50" tooltip="AH1887 Datasheet" display="AH1887 Datasheet"/>
    <hyperlink ref="A27" r:id="rId_hyperlink_51" tooltip="AH1889" display="AH1889"/>
    <hyperlink ref="B27" r:id="rId_hyperlink_52" tooltip="AH1889 Datasheet" display="AH1889 Datasheet"/>
    <hyperlink ref="A28" r:id="rId_hyperlink_53" tooltip="AH1892" display="AH1892"/>
    <hyperlink ref="B28" r:id="rId_hyperlink_54" tooltip="AH1892 Datasheet" display="AH1892 Datasheet"/>
    <hyperlink ref="A29" r:id="rId_hyperlink_55" tooltip="AH1893" display="AH1893"/>
    <hyperlink ref="B29" r:id="rId_hyperlink_56" tooltip="AH1893 Datasheet" display="AH1893 Datasheet"/>
    <hyperlink ref="A30" r:id="rId_hyperlink_57" tooltip="AH1894" display="AH1894"/>
    <hyperlink ref="B30" r:id="rId_hyperlink_58" tooltip="AH1894 Datasheet" display="AH1894 Datasheet"/>
    <hyperlink ref="A31" r:id="rId_hyperlink_59" tooltip="AH1895" display="AH1895"/>
    <hyperlink ref="B31" r:id="rId_hyperlink_60" tooltip="AH1895 Datasheet" display="AH1895 Datasheet"/>
    <hyperlink ref="A32" r:id="rId_hyperlink_61" tooltip="AH1897" display="AH1897"/>
    <hyperlink ref="B32" r:id="rId_hyperlink_62" tooltip="AH1897 Datasheet" display="AH1897 Datasheet"/>
    <hyperlink ref="A33" r:id="rId_hyperlink_63" tooltip="AH1897S" display="AH1897S"/>
    <hyperlink ref="B33" r:id="rId_hyperlink_64" tooltip="AH1897S Datasheet" display="AH1897S Datasheet"/>
    <hyperlink ref="A34" r:id="rId_hyperlink_65" tooltip="AH1898" display="AH1898"/>
    <hyperlink ref="B34" r:id="rId_hyperlink_66" tooltip="AH1898 Datasheet" display="AH1898 Datasheet"/>
    <hyperlink ref="A35" r:id="rId_hyperlink_67" tooltip="AH1899A" display="AH1899A"/>
    <hyperlink ref="B35" r:id="rId_hyperlink_68" tooltip="AH1899A Datasheet" display="AH1899A Datasheet"/>
    <hyperlink ref="A36" r:id="rId_hyperlink_69" tooltip="AH1899B" display="AH1899B"/>
    <hyperlink ref="B36" r:id="rId_hyperlink_70" tooltip="AH1899B Datasheet" display="AH1899B Datasheet"/>
    <hyperlink ref="A37" r:id="rId_hyperlink_71" tooltip="AH1899S" display="AH1899S"/>
    <hyperlink ref="B37" r:id="rId_hyperlink_72" tooltip="AH1899S Datasheet" display="AH1899S Datasheet"/>
    <hyperlink ref="A38" r:id="rId_hyperlink_73" tooltip="AH1902" display="AH1902"/>
    <hyperlink ref="B38" r:id="rId_hyperlink_74" tooltip="AH1902 Datasheet" display="AH1902 Datasheet"/>
    <hyperlink ref="A39" r:id="rId_hyperlink_75" tooltip="AH1903" display="AH1903"/>
    <hyperlink ref="B39" r:id="rId_hyperlink_76" tooltip="AH1903 Datasheet" display="AH1903 Datasheet"/>
    <hyperlink ref="A40" r:id="rId_hyperlink_77" tooltip="AH1911" display="AH1911"/>
    <hyperlink ref="B40" r:id="rId_hyperlink_78" tooltip="AH1911 Datasheet" display="AH1911 Datasheet"/>
    <hyperlink ref="A41" r:id="rId_hyperlink_79" tooltip="AH1912" display="AH1912"/>
    <hyperlink ref="B41" r:id="rId_hyperlink_80" tooltip="AH1912 Datasheet" display="AH1912 Datasheet"/>
    <hyperlink ref="A42" r:id="rId_hyperlink_81" tooltip="AH1913" display="AH1913"/>
    <hyperlink ref="B42" r:id="rId_hyperlink_82" tooltip="AH1913 Datasheet" display="AH1913 Datasheet"/>
    <hyperlink ref="A43" r:id="rId_hyperlink_83" tooltip="AH1921" display="AH1921"/>
    <hyperlink ref="B43" r:id="rId_hyperlink_84" tooltip="AH1921 Datasheet" display="AH1921 Datasheet"/>
    <hyperlink ref="A44" r:id="rId_hyperlink_85" tooltip="AH1925" display="AH1925"/>
    <hyperlink ref="B44" r:id="rId_hyperlink_86" tooltip="AH1925 Datasheet" display="AH1925 Datasheet"/>
    <hyperlink ref="A45" r:id="rId_hyperlink_87" tooltip="AH266" display="AH266"/>
    <hyperlink ref="B45" r:id="rId_hyperlink_88" tooltip="AH266 Datasheet" display="AH266 Datasheet"/>
    <hyperlink ref="A46" r:id="rId_hyperlink_89" tooltip="AH277A" display="AH277A"/>
    <hyperlink ref="B46" r:id="rId_hyperlink_90" tooltip="AH277A Datasheet" display="AH277A Datasheet"/>
    <hyperlink ref="A47" r:id="rId_hyperlink_91" tooltip="AH3231Q" display="AH3231Q"/>
    <hyperlink ref="B47" r:id="rId_hyperlink_92" tooltip="AH323xQ AH327xQ Datasheet" display="AH323xQ AH327xQ Datasheet"/>
    <hyperlink ref="A48" r:id="rId_hyperlink_93" tooltip="AH3232Q" display="AH3232Q"/>
    <hyperlink ref="B48" r:id="rId_hyperlink_94" tooltip="AH323xQ AH327xQ Datasheet" display="AH323xQ AH327xQ Datasheet"/>
    <hyperlink ref="A49" r:id="rId_hyperlink_95" tooltip="AH3233Q" display="AH3233Q"/>
    <hyperlink ref="B49" r:id="rId_hyperlink_96" tooltip="AH323xQ AH327xQ Datasheet" display="AH323xQ AH327xQ Datasheet"/>
    <hyperlink ref="A50" r:id="rId_hyperlink_97" tooltip="AH3234Q" display="AH3234Q"/>
    <hyperlink ref="B50" r:id="rId_hyperlink_98" tooltip="AH323xQ AH327xQ Datasheet" display="AH323xQ AH327xQ Datasheet"/>
    <hyperlink ref="A51" r:id="rId_hyperlink_99" tooltip="AH3241Q" display="AH3241Q"/>
    <hyperlink ref="B51" r:id="rId_hyperlink_100" tooltip="AH324xQ AH328xQ Datasheet" display="AH324xQ AH328xQ Datasheet"/>
    <hyperlink ref="A52" r:id="rId_hyperlink_101" tooltip="AH3242Q" display="AH3242Q"/>
    <hyperlink ref="B52" r:id="rId_hyperlink_102" tooltip="AH324xQ AH328xQ Datasheet" display="AH324xQ AH328xQ Datasheet"/>
    <hyperlink ref="A53" r:id="rId_hyperlink_103" tooltip="AH3243Q" display="AH3243Q"/>
    <hyperlink ref="B53" r:id="rId_hyperlink_104" tooltip="AH324xQ AH328xQ Datasheet" display="AH324xQ AH328xQ Datasheet"/>
    <hyperlink ref="A54" r:id="rId_hyperlink_105" tooltip="AH3244Q" display="AH3244Q"/>
    <hyperlink ref="B54" r:id="rId_hyperlink_106" tooltip="AH324xQ AH328xQ Datasheet" display="AH324xQ AH328xQ Datasheet"/>
    <hyperlink ref="A55" r:id="rId_hyperlink_107" tooltip="AH3270Q" display="AH3270Q"/>
    <hyperlink ref="B55" r:id="rId_hyperlink_108" tooltip="AH323xQ AH327xQ Datasheet" display="AH323xQ AH327xQ Datasheet"/>
    <hyperlink ref="A56" r:id="rId_hyperlink_109" tooltip="AH3271Q" display="AH3271Q"/>
    <hyperlink ref="B56" r:id="rId_hyperlink_110" tooltip="AH323xQ AH327xQ Datasheet" display="AH323xQ AH327xQ Datasheet"/>
    <hyperlink ref="A57" r:id="rId_hyperlink_111" tooltip="AH3272Q" display="AH3272Q"/>
    <hyperlink ref="B57" r:id="rId_hyperlink_112" tooltip="AH323xQ AH327xQ Datasheet" display="AH323xQ AH327xQ Datasheet"/>
    <hyperlink ref="A58" r:id="rId_hyperlink_113" tooltip="AH3280Q" display="AH3280Q"/>
    <hyperlink ref="B58" r:id="rId_hyperlink_114" tooltip="AH324xQ AH328xQ Datasheet" display="AH324xQ AH328xQ Datasheet"/>
    <hyperlink ref="A59" r:id="rId_hyperlink_115" tooltip="AH3281Q" display="AH3281Q"/>
    <hyperlink ref="B59" r:id="rId_hyperlink_116" tooltip="AH324xQ AH328xQ Datasheet" display="AH324xQ AH328xQ Datasheet"/>
    <hyperlink ref="A60" r:id="rId_hyperlink_117" tooltip="AH3282Q" display="AH3282Q"/>
    <hyperlink ref="B60" r:id="rId_hyperlink_118" tooltip="AH324xQ AH328xQ Datasheet" display="AH324xQ AH328xQ Datasheet"/>
    <hyperlink ref="A61" r:id="rId_hyperlink_119" tooltip="AH3320Q" display="AH3320Q"/>
    <hyperlink ref="B61" r:id="rId_hyperlink_120" tooltip="AH332xQ Datasheet" display="AH332xQ Datasheet"/>
    <hyperlink ref="A62" r:id="rId_hyperlink_121" tooltip="AH3321Q" display="AH3321Q"/>
    <hyperlink ref="B62" r:id="rId_hyperlink_122" tooltip="AH332xQ Datasheet" display="AH332xQ Datasheet"/>
    <hyperlink ref="A63" r:id="rId_hyperlink_123" tooltip="AH3322" display="AH3322"/>
    <hyperlink ref="B63" r:id="rId_hyperlink_124" tooltip="AH332x Datasheet" display="AH332x Datasheet"/>
    <hyperlink ref="A64" r:id="rId_hyperlink_125" tooltip="AH3322Q" display="AH3322Q"/>
    <hyperlink ref="B64" r:id="rId_hyperlink_126" tooltip="AH332xQ Datasheet" display="AH332xQ Datasheet"/>
    <hyperlink ref="A65" r:id="rId_hyperlink_127" tooltip="AH3323" display="AH3323"/>
    <hyperlink ref="B65" r:id="rId_hyperlink_128" tooltip="AH332x Datasheet" display="AH332x Datasheet"/>
    <hyperlink ref="A66" r:id="rId_hyperlink_129" tooltip="AH3323A" display="AH3323A"/>
    <hyperlink ref="B66" r:id="rId_hyperlink_130" tooltip="AH3323A Datasheet" display="AH3323A Datasheet"/>
    <hyperlink ref="A67" r:id="rId_hyperlink_131" tooltip="AH3323Q" display="AH3323Q"/>
    <hyperlink ref="B67" r:id="rId_hyperlink_132" tooltip="AH332xQ Datasheet" display="AH332xQ Datasheet"/>
    <hyperlink ref="A68" r:id="rId_hyperlink_133" tooltip="AH3324Q" display="AH3324Q"/>
    <hyperlink ref="B68" r:id="rId_hyperlink_134" tooltip="AH332xQ Datasheet" display="AH332xQ Datasheet"/>
    <hyperlink ref="A69" r:id="rId_hyperlink_135" tooltip="AH3325Q" display="AH3325Q"/>
    <hyperlink ref="B69" r:id="rId_hyperlink_136" tooltip="AH332xQ Datasheet" display="AH332xQ Datasheet"/>
    <hyperlink ref="A70" r:id="rId_hyperlink_137" tooltip="AH3326" display="AH3326"/>
    <hyperlink ref="B70" r:id="rId_hyperlink_138" tooltip="AH332x Datasheet" display="AH332x Datasheet"/>
    <hyperlink ref="A71" r:id="rId_hyperlink_139" tooltip="AH3326Q" display="AH3326Q"/>
    <hyperlink ref="B71" r:id="rId_hyperlink_140" tooltip="AH332xQ Datasheet" display="AH332xQ Datasheet"/>
    <hyperlink ref="A72" r:id="rId_hyperlink_141" tooltip="AH3327" display="AH3327"/>
    <hyperlink ref="B72" r:id="rId_hyperlink_142" tooltip="AH332x Datasheet" display="AH332x Datasheet"/>
    <hyperlink ref="A73" r:id="rId_hyperlink_143" tooltip="AH3327Q" display="AH3327Q"/>
    <hyperlink ref="B73" r:id="rId_hyperlink_144" tooltip="AH332xQ Datasheet" display="AH332xQ Datasheet"/>
    <hyperlink ref="A74" r:id="rId_hyperlink_145" tooltip="AH3328Q" display="AH3328Q"/>
    <hyperlink ref="B74" r:id="rId_hyperlink_146" tooltip="AH332xQ Datasheet" display="AH332xQ Datasheet"/>
    <hyperlink ref="A75" r:id="rId_hyperlink_147" tooltip="AH3329Q" display="AH3329Q"/>
    <hyperlink ref="B75" r:id="rId_hyperlink_148" tooltip="AH332xQ Datasheet" display="AH332xQ Datasheet"/>
    <hyperlink ref="A76" r:id="rId_hyperlink_149" tooltip="AH3360" display="AH3360"/>
    <hyperlink ref="B76" r:id="rId_hyperlink_150" tooltip="AH3360 Datasheet" display="AH3360 Datasheet"/>
    <hyperlink ref="A77" r:id="rId_hyperlink_151" tooltip="AH3522" display="AH3522"/>
    <hyperlink ref="B77" r:id="rId_hyperlink_152" tooltip="AH3522/AH3524 Datasheet" display="AH3522/AH3524 Datasheet"/>
    <hyperlink ref="A78" r:id="rId_hyperlink_153" tooltip="AH3522Q" display="AH3522Q"/>
    <hyperlink ref="B78" r:id="rId_hyperlink_154" tooltip="AH352xQ Datasheet" display="AH352xQ Datasheet"/>
    <hyperlink ref="A79" r:id="rId_hyperlink_155" tooltip="AH3523Q" display="AH3523Q"/>
    <hyperlink ref="B79" r:id="rId_hyperlink_156" tooltip="AH352xQ Datasheet" display="AH352xQ Datasheet"/>
    <hyperlink ref="A80" r:id="rId_hyperlink_157" tooltip="AH3524" display="AH3524"/>
    <hyperlink ref="B80" r:id="rId_hyperlink_158" tooltip="AH3522/AH3524 Datasheet" display="AH3522/AH3524 Datasheet"/>
    <hyperlink ref="A81" r:id="rId_hyperlink_159" tooltip="AH3524A" display="AH3524A"/>
    <hyperlink ref="B81" r:id="rId_hyperlink_160" tooltip="AH3524A Datasheet" display="AH3524A Datasheet"/>
    <hyperlink ref="A82" r:id="rId_hyperlink_161" tooltip="AH3524Q" display="AH3524Q"/>
    <hyperlink ref="B82" r:id="rId_hyperlink_162" tooltip="AH352xQ Datasheet" display="AH352xQ Datasheet"/>
    <hyperlink ref="A83" r:id="rId_hyperlink_163" tooltip="AH3712" display="AH3712"/>
    <hyperlink ref="B83" r:id="rId_hyperlink_164" tooltip="AH3712 Datasheet" display="AH3712 Datasheet"/>
    <hyperlink ref="A84" r:id="rId_hyperlink_165" tooltip="AH3712A" display="AH3712A"/>
    <hyperlink ref="B84" r:id="rId_hyperlink_166" tooltip="AH3712 Datasheet" display="AH3712 Datasheet"/>
    <hyperlink ref="A85" r:id="rId_hyperlink_167" tooltip="AH3712Q" display="AH3712Q"/>
    <hyperlink ref="B85" r:id="rId_hyperlink_168" tooltip="AH3712Q Datasheet" display="AH3712Q Datasheet"/>
    <hyperlink ref="A86" r:id="rId_hyperlink_169" tooltip="AH3713" display="AH3713"/>
    <hyperlink ref="B86" r:id="rId_hyperlink_170" tooltip="AH371x Datasheet" display="AH371x Datasheet"/>
    <hyperlink ref="A87" r:id="rId_hyperlink_171" tooltip="AH3713A" display="AH3713A"/>
    <hyperlink ref="B87" r:id="rId_hyperlink_172" tooltip="AH371x Datasheet" display="AH371x Datasheet"/>
    <hyperlink ref="A88" r:id="rId_hyperlink_173" tooltip="AH3713Q" display="AH3713Q"/>
    <hyperlink ref="B88" r:id="rId_hyperlink_174" tooltip="AH371xQ Datasheet" display="AH371xQ Datasheet"/>
    <hyperlink ref="A89" r:id="rId_hyperlink_175" tooltip="AH3714" display="AH3714"/>
    <hyperlink ref="B89" r:id="rId_hyperlink_176" tooltip="AH371x Datasheet" display="AH371x Datasheet"/>
    <hyperlink ref="A90" r:id="rId_hyperlink_177" tooltip="AH3714A" display="AH3714A"/>
    <hyperlink ref="B90" r:id="rId_hyperlink_178" tooltip="AH371x Datasheet" display="AH371x Datasheet"/>
    <hyperlink ref="A91" r:id="rId_hyperlink_179" tooltip="AH3714Q" display="AH3714Q"/>
    <hyperlink ref="B91" r:id="rId_hyperlink_180" tooltip="AH371xQ Datasheet" display="AH371xQ Datasheet"/>
    <hyperlink ref="A92" r:id="rId_hyperlink_181" tooltip="AH3715" display="AH3715"/>
    <hyperlink ref="B92" r:id="rId_hyperlink_182" tooltip="AH371x Datasheet" display="AH371x Datasheet"/>
    <hyperlink ref="A93" r:id="rId_hyperlink_183" tooltip="AH3715Q" display="AH3715Q"/>
    <hyperlink ref="B93" r:id="rId_hyperlink_184" tooltip="AH371xQ Datasheet" display="AH371xQ Datasheet"/>
    <hyperlink ref="A94" r:id="rId_hyperlink_185" tooltip="AH3716" display="AH3716"/>
    <hyperlink ref="B94" r:id="rId_hyperlink_186" tooltip="AH371x Datasheet" display="AH371x Datasheet"/>
    <hyperlink ref="A95" r:id="rId_hyperlink_187" tooltip="AH3716Q" display="AH3716Q"/>
    <hyperlink ref="B95" r:id="rId_hyperlink_188" tooltip="AH371xQ Datasheet" display="AH371xQ Datasheet"/>
    <hyperlink ref="A96" r:id="rId_hyperlink_189" tooltip="AH3717" display="AH3717"/>
    <hyperlink ref="B96" r:id="rId_hyperlink_190" tooltip="AH371x Datasheet" display="AH371x Datasheet"/>
    <hyperlink ref="A97" r:id="rId_hyperlink_191" tooltip="AH3717Q" display="AH3717Q"/>
    <hyperlink ref="B97" r:id="rId_hyperlink_192" tooltip="AH371xQ Datasheet" display="AH371xQ Datasheet"/>
    <hyperlink ref="A98" r:id="rId_hyperlink_193" tooltip="AH3722" display="AH3722"/>
    <hyperlink ref="B98" r:id="rId_hyperlink_194" tooltip="AH372x Datasheet" display="AH372x Datasheet"/>
    <hyperlink ref="A99" r:id="rId_hyperlink_195" tooltip="AH3722A" display="AH3722A"/>
    <hyperlink ref="B99" r:id="rId_hyperlink_196" tooltip="AH3722A/AH3724A Datasheet" display="AH3722A/AH3724A Datasheet"/>
    <hyperlink ref="A100" r:id="rId_hyperlink_197" tooltip="AH3722Q" display="AH3722Q"/>
    <hyperlink ref="B100" r:id="rId_hyperlink_198" tooltip="AH372xQ Datasheet" display="AH372xQ Datasheet"/>
    <hyperlink ref="A101" r:id="rId_hyperlink_199" tooltip="AH3723Q" display="AH3723Q"/>
    <hyperlink ref="B101" r:id="rId_hyperlink_200" tooltip="AH372xQ Datasheet" display="AH372xQ Datasheet"/>
    <hyperlink ref="A102" r:id="rId_hyperlink_201" tooltip="AH3724" display="AH3724"/>
    <hyperlink ref="B102" r:id="rId_hyperlink_202" tooltip="AH372x Datasheet" display="AH372x Datasheet"/>
    <hyperlink ref="A103" r:id="rId_hyperlink_203" tooltip="AH3724A" display="AH3724A"/>
    <hyperlink ref="B103" r:id="rId_hyperlink_204" tooltip="AH3722A/AH3724A Datasheet" display="AH3722A/AH3724A Datasheet"/>
    <hyperlink ref="A104" r:id="rId_hyperlink_205" tooltip="AH3724Q" display="AH3724Q"/>
    <hyperlink ref="B104" r:id="rId_hyperlink_206" tooltip="AH372xQ Datasheet" display="AH372xQ Datasheet"/>
    <hyperlink ref="A105" r:id="rId_hyperlink_207" tooltip="AH3725" display="AH3725"/>
    <hyperlink ref="B105" r:id="rId_hyperlink_208" tooltip="AH372x Datasheet" display="AH372x Datasheet"/>
    <hyperlink ref="A106" r:id="rId_hyperlink_209" tooltip="AH3725Q" display="AH3725Q"/>
    <hyperlink ref="B106" r:id="rId_hyperlink_210" tooltip="AH372xQ Datasheet" display="AH372xQ Datasheet"/>
    <hyperlink ref="A107" r:id="rId_hyperlink_211" tooltip="AH3726Q" display="AH3726Q"/>
    <hyperlink ref="B107" r:id="rId_hyperlink_212" tooltip="AH372xQ Datasheet" display="AH372xQ Datasheet"/>
    <hyperlink ref="A108" r:id="rId_hyperlink_213" tooltip="AH3727" display="AH3727"/>
    <hyperlink ref="B108" r:id="rId_hyperlink_214" tooltip="AH372x Datasheet" display="AH372x Datasheet"/>
    <hyperlink ref="A109" r:id="rId_hyperlink_215" tooltip="AH3727Q" display="AH3727Q"/>
    <hyperlink ref="B109" r:id="rId_hyperlink_216" tooltip="AH372xQ Datasheet" display="AH372xQ Datasheet"/>
    <hyperlink ref="A110" r:id="rId_hyperlink_217" tooltip="AH3729Q" display="AH3729Q"/>
    <hyperlink ref="B110" r:id="rId_hyperlink_218" tooltip="AH372xQ Datasheet" display="AH372xQ Datasheet"/>
    <hyperlink ref="A111" r:id="rId_hyperlink_219" tooltip="AH3965" display="AH3965"/>
    <hyperlink ref="B111" r:id="rId_hyperlink_220" tooltip="AH396x Datasheet" display="AH396x Datasheet"/>
    <hyperlink ref="A112" r:id="rId_hyperlink_221" tooltip="AH3965Q" display="AH3965Q"/>
    <hyperlink ref="B112" r:id="rId_hyperlink_222" tooltip="AH396xQ Datasheet" display="AH396xQ Datasheet"/>
    <hyperlink ref="A113" r:id="rId_hyperlink_223" tooltip="AH3966" display="AH3966"/>
    <hyperlink ref="B113" r:id="rId_hyperlink_224" tooltip="AH396x Datasheet" display="AH396x Datasheet"/>
    <hyperlink ref="A114" r:id="rId_hyperlink_225" tooltip="AH3966Q" display="AH3966Q"/>
    <hyperlink ref="B114" r:id="rId_hyperlink_226" tooltip="AH396xQ Datasheet" display="AH396xQ Datasheet"/>
    <hyperlink ref="A115" r:id="rId_hyperlink_227" tooltip="AH3967" display="AH3967"/>
    <hyperlink ref="B115" r:id="rId_hyperlink_228" tooltip="AH396x Datasheet" display="AH396x Datasheet"/>
    <hyperlink ref="A116" r:id="rId_hyperlink_229" tooltip="AH3967Q" display="AH3967Q"/>
    <hyperlink ref="B116" r:id="rId_hyperlink_230" tooltip="AH396xQ Datasheet" display="AH396xQ Datasheet"/>
    <hyperlink ref="A117" r:id="rId_hyperlink_231" tooltip="AH3968" display="AH3968"/>
    <hyperlink ref="B117" r:id="rId_hyperlink_232" tooltip="AH396x Datasheet" display="AH396x Datasheet"/>
    <hyperlink ref="A118" r:id="rId_hyperlink_233" tooltip="AH3968Q" display="AH3968Q"/>
    <hyperlink ref="B118" r:id="rId_hyperlink_234" tooltip="AH396xQ Datasheet" display="AH396xQ Datasheet"/>
    <hyperlink ref="A119" r:id="rId_hyperlink_235" tooltip="AH3975Q" display="AH3975Q"/>
    <hyperlink ref="B119" r:id="rId_hyperlink_236" tooltip="AH397xQ Datasheet" display="AH397xQ Datasheet"/>
    <hyperlink ref="A120" r:id="rId_hyperlink_237" tooltip="AH3976Q" display="AH3976Q"/>
    <hyperlink ref="B120" r:id="rId_hyperlink_238" tooltip="AH397xQ Datasheet" display="AH397xQ Datasheet"/>
    <hyperlink ref="A121" r:id="rId_hyperlink_239" tooltip="AH3977Q" display="AH3977Q"/>
    <hyperlink ref="B121" r:id="rId_hyperlink_240" tooltip="AH397xQ Datasheet" display="AH397xQ Datasheet"/>
    <hyperlink ref="A122" r:id="rId_hyperlink_241" tooltip="AH3978Q" display="AH3978Q"/>
    <hyperlink ref="B122" r:id="rId_hyperlink_242" tooltip="AH397xQ Datasheet" display="AH397xQ Datasheet"/>
    <hyperlink ref="A123" r:id="rId_hyperlink_243" tooltip="AH9246" display="AH9246"/>
    <hyperlink ref="B123" r:id="rId_hyperlink_244" tooltip="AH9246 Datasheet" display="AH9246 Datasheet"/>
    <hyperlink ref="A124" r:id="rId_hyperlink_245" tooltip="AH9247" display="AH9247"/>
    <hyperlink ref="B124" r:id="rId_hyperlink_246" tooltip="AH9247 Datasheet" display="AH9247 Datasheet"/>
    <hyperlink ref="A125" r:id="rId_hyperlink_247" tooltip="AH9251" display="AH9251"/>
    <hyperlink ref="B125" r:id="rId_hyperlink_248" tooltip="AH9251 Datasheet" display="AH925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2024-04-23T21:21:12-05:00</dcterms:created>
  <dcterms:modified xsi:type="dcterms:W3CDTF">2024-04-23T21:21:12-05:00</dcterms:modified>
  <dc:title>Untitled Spreadsheet</dc:title>
  <dc:description/>
  <dc:subject/>
  <cp:keywords/>
  <cp:category/>
</cp:coreProperties>
</file>