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<sst xmlns="http://schemas.openxmlformats.org/spreadsheetml/2006/main" uniqueCount="36">
  <si>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</si>
  <si>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</si>
  <si>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</si>
  <si>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</si>
  <si>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</si>
  <si>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</si>
  <si>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</si>
  <si>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</si>
  <si>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</si>
  <si>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</si>
  <si>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</si>
  <si>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</si>
  <si>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t>Packages</t>
  </si>
  <si>
    <t>HYPER-FAST EPITAXIAL RECTIFER</t>
  </si>
  <si>
    <t>Yes</t>
  </si>
  <si>
    <t>Standard</t>
  </si>
  <si>
    <t>TO220AC (Type WX)</t>
  </si>
  <si>
    <t>SUPER FAST RECOVERY RECTIFIER</t>
  </si>
  <si>
    <t>ITO220AC</t>
  </si>
  <si>
    <t>30A SUPER-FAST EPITAXIAL RECTIFIER</t>
  </si>
  <si>
    <t>TO247-2L (Type HE)</t>
  </si>
  <si>
    <t>TO220AC</t>
  </si>
  <si>
    <t>ITO220AC (Type WX-NC)</t>
  </si>
  <si>
    <t>TO252 (Standard)</t>
  </si>
  <si>
    <t>ULTRA-FAST RECOVERY RECTIFIER</t>
  </si>
  <si>
    <t>TO-252/DPAK (LS)</t>
  </si>
  <si>
    <t>ITO220AC (LS)</t>
  </si>
  <si>
    <t>TO220AC (LS)</t>
  </si>
  <si>
    <t>TO-247-2L (LS)</t>
  </si>
  <si>
    <t>HYPER-FAST GLASS PASSIVATED RECTIFIER</t>
  </si>
  <si>
    <t>DO-201AD (LS)</t>
  </si>
  <si>
    <t>SMC</t>
  </si>
  <si>
    <t>SMC (LS)</t>
  </si>
  <si>
    <t>SUPER-FAST RECTIFIER</t>
  </si>
  <si>
    <t>SMB</t>
  </si>
  <si>
    <t>SMB 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</si>
</sst>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TH1206D" TargetMode="External"/><Relationship Id="rId_hyperlink_2" Type="http://schemas.openxmlformats.org/officeDocument/2006/relationships/hyperlink" Target="https://www.diodes.com/assets/Datasheets/DTH1206D.pdf" TargetMode="External"/><Relationship Id="rId_hyperlink_3" Type="http://schemas.openxmlformats.org/officeDocument/2006/relationships/hyperlink" Target="https://www.diodes.com/part/view/DTH3006D" TargetMode="External"/><Relationship Id="rId_hyperlink_4" Type="http://schemas.openxmlformats.org/officeDocument/2006/relationships/hyperlink" Target="https://www.diodes.com/assets/Datasheets/DTH3006D.pdf" TargetMode="External"/><Relationship Id="rId_hyperlink_5" Type="http://schemas.openxmlformats.org/officeDocument/2006/relationships/hyperlink" Target="https://www.diodes.com/part/view/DTH3006FP" TargetMode="External"/><Relationship Id="rId_hyperlink_6" Type="http://schemas.openxmlformats.org/officeDocument/2006/relationships/hyperlink" Target="https://www.diodes.com/assets/Datasheets/DTH3006FP.pdf" TargetMode="External"/><Relationship Id="rId_hyperlink_7" Type="http://schemas.openxmlformats.org/officeDocument/2006/relationships/hyperlink" Target="https://www.diodes.com/part/view/DTH3006PT" TargetMode="External"/><Relationship Id="rId_hyperlink_8" Type="http://schemas.openxmlformats.org/officeDocument/2006/relationships/hyperlink" Target="https://www.diodes.com/assets/Datasheets/DTH3006PT.pdf" TargetMode="External"/><Relationship Id="rId_hyperlink_9" Type="http://schemas.openxmlformats.org/officeDocument/2006/relationships/hyperlink" Target="https://www.diodes.com/part/view/DTH810D" TargetMode="External"/><Relationship Id="rId_hyperlink_10" Type="http://schemas.openxmlformats.org/officeDocument/2006/relationships/hyperlink" Target="https://www.diodes.com/assets/Datasheets/DTH810D.pdf" TargetMode="External"/><Relationship Id="rId_hyperlink_11" Type="http://schemas.openxmlformats.org/officeDocument/2006/relationships/hyperlink" Target="https://www.diodes.com/part/view/DTH810FP" TargetMode="External"/><Relationship Id="rId_hyperlink_12" Type="http://schemas.openxmlformats.org/officeDocument/2006/relationships/hyperlink" Target="https://www.diodes.com/assets/Datasheets/DTH810FP.pdf" TargetMode="External"/><Relationship Id="rId_hyperlink_13" Type="http://schemas.openxmlformats.org/officeDocument/2006/relationships/hyperlink" Target="https://www.diodes.com/part/view/DTH8E06D" TargetMode="External"/><Relationship Id="rId_hyperlink_14" Type="http://schemas.openxmlformats.org/officeDocument/2006/relationships/hyperlink" Target="https://www.diodes.com/assets/Datasheets/DTH8E06D.pdf" TargetMode="External"/><Relationship Id="rId_hyperlink_15" Type="http://schemas.openxmlformats.org/officeDocument/2006/relationships/hyperlink" Target="https://www.diodes.com/part/view/DTH8E06FP" TargetMode="External"/><Relationship Id="rId_hyperlink_16" Type="http://schemas.openxmlformats.org/officeDocument/2006/relationships/hyperlink" Target="https://www.diodes.com/assets/Datasheets/DTH8E06FP.pdf" TargetMode="External"/><Relationship Id="rId_hyperlink_17" Type="http://schemas.openxmlformats.org/officeDocument/2006/relationships/hyperlink" Target="https://www.diodes.com/part/view/DTH8L06D" TargetMode="External"/><Relationship Id="rId_hyperlink_18" Type="http://schemas.openxmlformats.org/officeDocument/2006/relationships/hyperlink" Target="https://www.diodes.com/assets/Datasheets/DTH8L06D.pdf" TargetMode="External"/><Relationship Id="rId_hyperlink_19" Type="http://schemas.openxmlformats.org/officeDocument/2006/relationships/hyperlink" Target="https://www.diodes.com/part/view/DTH8L06DNC" TargetMode="External"/><Relationship Id="rId_hyperlink_20" Type="http://schemas.openxmlformats.org/officeDocument/2006/relationships/hyperlink" Target="https://www.diodes.com/assets/Datasheets/DTH8L06DNC.pdf" TargetMode="External"/><Relationship Id="rId_hyperlink_21" Type="http://schemas.openxmlformats.org/officeDocument/2006/relationships/hyperlink" Target="https://www.diodes.com/part/view/DTH8L06FP" TargetMode="External"/><Relationship Id="rId_hyperlink_22" Type="http://schemas.openxmlformats.org/officeDocument/2006/relationships/hyperlink" Target="https://www.diodes.com/assets/Datasheets/DTH8L06FP.pdf" TargetMode="External"/><Relationship Id="rId_hyperlink_23" Type="http://schemas.openxmlformats.org/officeDocument/2006/relationships/hyperlink" Target="https://www.diodes.com/part/view/DTH8R06D" TargetMode="External"/><Relationship Id="rId_hyperlink_24" Type="http://schemas.openxmlformats.org/officeDocument/2006/relationships/hyperlink" Target="https://www.diodes.com/assets/Datasheets/DTH8R06D.pdf" TargetMode="External"/><Relationship Id="rId_hyperlink_25" Type="http://schemas.openxmlformats.org/officeDocument/2006/relationships/hyperlink" Target="https://www.diodes.com/part/view/DTH8R06D1" TargetMode="External"/><Relationship Id="rId_hyperlink_26" Type="http://schemas.openxmlformats.org/officeDocument/2006/relationships/hyperlink" Target="https://www.diodes.com/assets/Datasheets/DTH8R06D1.pdf" TargetMode="External"/><Relationship Id="rId_hyperlink_27" Type="http://schemas.openxmlformats.org/officeDocument/2006/relationships/hyperlink" Target="https://www.diodes.com/part/view/DTH8R06FP" TargetMode="External"/><Relationship Id="rId_hyperlink_28" Type="http://schemas.openxmlformats.org/officeDocument/2006/relationships/hyperlink" Target="https://www.diodes.com/assets/Datasheets/DTH8R06FP.pdf" TargetMode="External"/><Relationship Id="rId_hyperlink_29" Type="http://schemas.openxmlformats.org/officeDocument/2006/relationships/hyperlink" Target="https://www.diodes.com/part/view/DTH8S06D" TargetMode="External"/><Relationship Id="rId_hyperlink_30" Type="http://schemas.openxmlformats.org/officeDocument/2006/relationships/hyperlink" Target="https://www.diodes.com/assets/Datasheets/DTH8S06D.pdf" TargetMode="External"/><Relationship Id="rId_hyperlink_31" Type="http://schemas.openxmlformats.org/officeDocument/2006/relationships/hyperlink" Target="https://www.diodes.com/part/view/DTH8S06FP" TargetMode="External"/><Relationship Id="rId_hyperlink_32" Type="http://schemas.openxmlformats.org/officeDocument/2006/relationships/hyperlink" Target="https://www.diodes.com/assets/Datasheets/DTH8S06FP.pdf" TargetMode="External"/><Relationship Id="rId_hyperlink_33" Type="http://schemas.openxmlformats.org/officeDocument/2006/relationships/hyperlink" Target="https://www.diodes.com/part/view/LTTH1006LDW" TargetMode="External"/><Relationship Id="rId_hyperlink_34" Type="http://schemas.openxmlformats.org/officeDocument/2006/relationships/hyperlink" Target="https://www.diodes.com/assets/Datasheets/LTTH1006LDW.pdf" TargetMode="External"/><Relationship Id="rId_hyperlink_35" Type="http://schemas.openxmlformats.org/officeDocument/2006/relationships/hyperlink" Target="https://www.diodes.com/part/view/LTTH1006LFW" TargetMode="External"/><Relationship Id="rId_hyperlink_36" Type="http://schemas.openxmlformats.org/officeDocument/2006/relationships/hyperlink" Target="https://www.diodes.com/assets/Datasheets/LTTH1006LFW.pdf" TargetMode="External"/><Relationship Id="rId_hyperlink_37" Type="http://schemas.openxmlformats.org/officeDocument/2006/relationships/hyperlink" Target="https://www.diodes.com/part/view/LTTH1006LW" TargetMode="External"/><Relationship Id="rId_hyperlink_38" Type="http://schemas.openxmlformats.org/officeDocument/2006/relationships/hyperlink" Target="https://www.diodes.com/assets/Datasheets/LTTH1006LW.pdf" TargetMode="External"/><Relationship Id="rId_hyperlink_39" Type="http://schemas.openxmlformats.org/officeDocument/2006/relationships/hyperlink" Target="https://www.diodes.com/part/view/LTTH1206DFW" TargetMode="External"/><Relationship Id="rId_hyperlink_40" Type="http://schemas.openxmlformats.org/officeDocument/2006/relationships/hyperlink" Target="https://www.diodes.com/assets/Datasheets/LTTH1206DFW.pdf" TargetMode="External"/><Relationship Id="rId_hyperlink_41" Type="http://schemas.openxmlformats.org/officeDocument/2006/relationships/hyperlink" Target="https://www.diodes.com/part/view/LTTH1206DW" TargetMode="External"/><Relationship Id="rId_hyperlink_42" Type="http://schemas.openxmlformats.org/officeDocument/2006/relationships/hyperlink" Target="https://www.diodes.com/assets/Datasheets/LTTH1206DW.pdf" TargetMode="External"/><Relationship Id="rId_hyperlink_43" Type="http://schemas.openxmlformats.org/officeDocument/2006/relationships/hyperlink" Target="https://www.diodes.com/part/view/LTTH1506D" TargetMode="External"/><Relationship Id="rId_hyperlink_44" Type="http://schemas.openxmlformats.org/officeDocument/2006/relationships/hyperlink" Target="https://www.diodes.com/assets/Datasheets/LTTH1506D.pdf" TargetMode="External"/><Relationship Id="rId_hyperlink_45" Type="http://schemas.openxmlformats.org/officeDocument/2006/relationships/hyperlink" Target="https://www.diodes.com/part/view/LTTH1506DF" TargetMode="External"/><Relationship Id="rId_hyperlink_46" Type="http://schemas.openxmlformats.org/officeDocument/2006/relationships/hyperlink" Target="https://www.diodes.com/assets/Datasheets/LTTH1506DF.pdf" TargetMode="External"/><Relationship Id="rId_hyperlink_47" Type="http://schemas.openxmlformats.org/officeDocument/2006/relationships/hyperlink" Target="https://www.diodes.com/part/view/LTTH3060PW" TargetMode="External"/><Relationship Id="rId_hyperlink_48" Type="http://schemas.openxmlformats.org/officeDocument/2006/relationships/hyperlink" Target="https://www.diodes.com/assets/Datasheets/LTTH3060PW.pdf" TargetMode="External"/><Relationship Id="rId_hyperlink_49" Type="http://schemas.openxmlformats.org/officeDocument/2006/relationships/hyperlink" Target="https://www.diodes.com/part/view/LTTH806EFW" TargetMode="External"/><Relationship Id="rId_hyperlink_50" Type="http://schemas.openxmlformats.org/officeDocument/2006/relationships/hyperlink" Target="https://www.diodes.com/assets/Datasheets/LTTH806EFW.pdf" TargetMode="External"/><Relationship Id="rId_hyperlink_51" Type="http://schemas.openxmlformats.org/officeDocument/2006/relationships/hyperlink" Target="https://www.diodes.com/part/view/LTTH806LDW" TargetMode="External"/><Relationship Id="rId_hyperlink_52" Type="http://schemas.openxmlformats.org/officeDocument/2006/relationships/hyperlink" Target="https://www.diodes.com/assets/Datasheets/LTTH806LDW.pdf" TargetMode="External"/><Relationship Id="rId_hyperlink_53" Type="http://schemas.openxmlformats.org/officeDocument/2006/relationships/hyperlink" Target="https://www.diodes.com/part/view/LTTH806LF" TargetMode="External"/><Relationship Id="rId_hyperlink_54" Type="http://schemas.openxmlformats.org/officeDocument/2006/relationships/hyperlink" Target="https://www.diodes.com/assets/Datasheets/LTTH806LF.pdf" TargetMode="External"/><Relationship Id="rId_hyperlink_55" Type="http://schemas.openxmlformats.org/officeDocument/2006/relationships/hyperlink" Target="https://www.diodes.com/part/view/LTTH806LFW" TargetMode="External"/><Relationship Id="rId_hyperlink_56" Type="http://schemas.openxmlformats.org/officeDocument/2006/relationships/hyperlink" Target="https://www.diodes.com/assets/Datasheets/LTTH806LFW.pdf" TargetMode="External"/><Relationship Id="rId_hyperlink_57" Type="http://schemas.openxmlformats.org/officeDocument/2006/relationships/hyperlink" Target="https://www.diodes.com/part/view/LTTH806LW" TargetMode="External"/><Relationship Id="rId_hyperlink_58" Type="http://schemas.openxmlformats.org/officeDocument/2006/relationships/hyperlink" Target="https://www.diodes.com/assets/Datasheets/LTTH806LW.pdf" TargetMode="External"/><Relationship Id="rId_hyperlink_59" Type="http://schemas.openxmlformats.org/officeDocument/2006/relationships/hyperlink" Target="https://www.diodes.com/part/view/LTTH806RDW" TargetMode="External"/><Relationship Id="rId_hyperlink_60" Type="http://schemas.openxmlformats.org/officeDocument/2006/relationships/hyperlink" Target="https://www.diodes.com/assets/Datasheets/LTTH806RDW.pdf" TargetMode="External"/><Relationship Id="rId_hyperlink_61" Type="http://schemas.openxmlformats.org/officeDocument/2006/relationships/hyperlink" Target="https://www.diodes.com/part/view/LTTH806RFW" TargetMode="External"/><Relationship Id="rId_hyperlink_62" Type="http://schemas.openxmlformats.org/officeDocument/2006/relationships/hyperlink" Target="https://www.diodes.com/assets/Datasheets/LTTH806RFW.pdf" TargetMode="External"/><Relationship Id="rId_hyperlink_63" Type="http://schemas.openxmlformats.org/officeDocument/2006/relationships/hyperlink" Target="https://www.diodes.com/part/view/LTTH806RW" TargetMode="External"/><Relationship Id="rId_hyperlink_64" Type="http://schemas.openxmlformats.org/officeDocument/2006/relationships/hyperlink" Target="https://www.diodes.com/assets/Datasheets/LTTH806RW.pdf" TargetMode="External"/><Relationship Id="rId_hyperlink_65" Type="http://schemas.openxmlformats.org/officeDocument/2006/relationships/hyperlink" Target="https://www.diodes.com/part/view/LTTH806SDF" TargetMode="External"/><Relationship Id="rId_hyperlink_66" Type="http://schemas.openxmlformats.org/officeDocument/2006/relationships/hyperlink" Target="https://www.diodes.com/assets/Datasheets/LTTH806SDF.pdf" TargetMode="External"/><Relationship Id="rId_hyperlink_67" Type="http://schemas.openxmlformats.org/officeDocument/2006/relationships/hyperlink" Target="https://www.diodes.com/part/view/LTTH806SDFW" TargetMode="External"/><Relationship Id="rId_hyperlink_68" Type="http://schemas.openxmlformats.org/officeDocument/2006/relationships/hyperlink" Target="https://www.diodes.com/assets/Datasheets/LTTH806SDFW.pdf" TargetMode="External"/><Relationship Id="rId_hyperlink_69" Type="http://schemas.openxmlformats.org/officeDocument/2006/relationships/hyperlink" Target="https://www.diodes.com/part/view/LTTH806SDW" TargetMode="External"/><Relationship Id="rId_hyperlink_70" Type="http://schemas.openxmlformats.org/officeDocument/2006/relationships/hyperlink" Target="https://www.diodes.com/assets/Datasheets/LTTH806SDW.pdf" TargetMode="External"/><Relationship Id="rId_hyperlink_71" Type="http://schemas.openxmlformats.org/officeDocument/2006/relationships/hyperlink" Target="https://www.diodes.com/part/view/LTTH810FW" TargetMode="External"/><Relationship Id="rId_hyperlink_72" Type="http://schemas.openxmlformats.org/officeDocument/2006/relationships/hyperlink" Target="https://www.diodes.com/assets/Datasheets/LTTH810FW.pdf" TargetMode="External"/><Relationship Id="rId_hyperlink_73" Type="http://schemas.openxmlformats.org/officeDocument/2006/relationships/hyperlink" Target="https://www.diodes.com/part/view/LTTH810W" TargetMode="External"/><Relationship Id="rId_hyperlink_74" Type="http://schemas.openxmlformats.org/officeDocument/2006/relationships/hyperlink" Target="https://www.diodes.com/assets/Datasheets/LTTH810W.pdf" TargetMode="External"/><Relationship Id="rId_hyperlink_75" Type="http://schemas.openxmlformats.org/officeDocument/2006/relationships/hyperlink" Target="https://www.diodes.com/part/view/LTTH812FW" TargetMode="External"/><Relationship Id="rId_hyperlink_76" Type="http://schemas.openxmlformats.org/officeDocument/2006/relationships/hyperlink" Target="https://www.diodes.com/assets/Datasheets/LTTH812FW.pdf" TargetMode="External"/><Relationship Id="rId_hyperlink_77" Type="http://schemas.openxmlformats.org/officeDocument/2006/relationships/hyperlink" Target="https://www.diodes.com/part/view/LTTH812W" TargetMode="External"/><Relationship Id="rId_hyperlink_78" Type="http://schemas.openxmlformats.org/officeDocument/2006/relationships/hyperlink" Target="https://www.diodes.com/assets/Datasheets/LTTH812W.pdf" TargetMode="External"/><Relationship Id="rId_hyperlink_79" Type="http://schemas.openxmlformats.org/officeDocument/2006/relationships/hyperlink" Target="https://www.diodes.com/part/view/MUR460" TargetMode="External"/><Relationship Id="rId_hyperlink_80" Type="http://schemas.openxmlformats.org/officeDocument/2006/relationships/hyperlink" Target="https://www.diodes.com/assets/Datasheets/MUR460.pdf" TargetMode="External"/><Relationship Id="rId_hyperlink_81" Type="http://schemas.openxmlformats.org/officeDocument/2006/relationships/hyperlink" Target="https://www.diodes.com/part/view/MUR460D" TargetMode="External"/><Relationship Id="rId_hyperlink_82" Type="http://schemas.openxmlformats.org/officeDocument/2006/relationships/hyperlink" Target="https://www.diodes.com/assets/Datasheets/MUR460D.pdf" TargetMode="External"/><Relationship Id="rId_hyperlink_83" Type="http://schemas.openxmlformats.org/officeDocument/2006/relationships/hyperlink" Target="https://www.diodes.com/part/view/MURS360" TargetMode="External"/><Relationship Id="rId_hyperlink_84" Type="http://schemas.openxmlformats.org/officeDocument/2006/relationships/hyperlink" Target="https://www.diodes.com/assets/Datasheets/MURS360.pdf" TargetMode="External"/><Relationship Id="rId_hyperlink_85" Type="http://schemas.openxmlformats.org/officeDocument/2006/relationships/hyperlink" Target="https://www.diodes.com/part/view/MURS360%28LS%29" TargetMode="External"/><Relationship Id="rId_hyperlink_86" Type="http://schemas.openxmlformats.org/officeDocument/2006/relationships/hyperlink" Target="https://www.diodes.com/assets/Datasheets/MURS360_LS.pdf" TargetMode="External"/><Relationship Id="rId_hyperlink_87" Type="http://schemas.openxmlformats.org/officeDocument/2006/relationships/hyperlink" Target="https://www.diodes.com/part/view/MURS360B" TargetMode="External"/><Relationship Id="rId_hyperlink_88" Type="http://schemas.openxmlformats.org/officeDocument/2006/relationships/hyperlink" Target="https://www.diodes.com/assets/Datasheets/MURS360B.pdf" TargetMode="External"/><Relationship Id="rId_hyperlink_89" Type="http://schemas.openxmlformats.org/officeDocument/2006/relationships/hyperlink" Target="https://www.diodes.com/part/view/MURS360B%28LS%29" TargetMode="External"/><Relationship Id="rId_hyperlink_90" Type="http://schemas.openxmlformats.org/officeDocument/2006/relationships/hyperlink" Target="https://www.diodes.com/assets/Datasheets/MURS360B_LS.pdf" TargetMode="External"/><Relationship Id="rId_hyperlink_91" Type="http://schemas.openxmlformats.org/officeDocument/2006/relationships/hyperlink" Target="https://www.diodes.com/part/view/MURS4100C" TargetMode="External"/><Relationship Id="rId_hyperlink_92" Type="http://schemas.openxmlformats.org/officeDocument/2006/relationships/hyperlink" Target="https://www.diodes.com/assets/Datasheets/MURS4100C.pdf" TargetMode="External"/><Relationship Id="rId_hyperlink_93" Type="http://schemas.openxmlformats.org/officeDocument/2006/relationships/hyperlink" Target="https://www.diodes.com/part/view/MURS460C" TargetMode="External"/><Relationship Id="rId_hyperlink_94" Type="http://schemas.openxmlformats.org/officeDocument/2006/relationships/hyperlink" Target="https://www.diodes.com/assets/Datasheets/MURS460C.pdf" TargetMode="External"/><Relationship Id="rId_hyperlink_95" Type="http://schemas.openxmlformats.org/officeDocument/2006/relationships/hyperlink" Target="https://www.diodes.com/part/view/MURS460C%28LS%29" TargetMode="External"/><Relationship Id="rId_hyperlink_96" Type="http://schemas.openxmlformats.org/officeDocument/2006/relationships/hyperlink" Target="https://www.diodes.com/assets/Datasheets/MURS460C_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44.703" bestFit="true" customWidth="true" style="0"/>
    <col min="4" max="4" width="16.425" bestFit="true" customWidth="true" style="0"/>
    <col min="5" max="5" width="50.559" bestFit="true" customWidth="true" style="0"/>
    <col min="6" max="6" width="35.277" bestFit="true" customWidth="true" style="0"/>
    <col min="7" max="7" width="51.845" bestFit="true" customWidth="true" style="0"/>
    <col min="8" max="8" width="44.703" bestFit="true" customWidth="true" style="0"/>
    <col min="9" max="9" width="30.564" bestFit="true" customWidth="true" style="0"/>
    <col min="10" max="10" width="45.846" bestFit="true" customWidth="true" style="0"/>
    <col min="11" max="11" width="29.421" bestFit="true" customWidth="true" style="0"/>
    <col min="12" max="12" width="36.42" bestFit="true" customWidth="true" style="0"/>
    <col min="13" max="13" width="25.851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M1" s="1" t="s">
        <v>12</v>
      </c>
    </row>
    <row r="2" spans="1:13">
      <c r="A2" t="str">
        <f>Hyperlink("https://www.diodes.com/part/view/DTH1206D","DTH1206D")</f>
        <v>DTH1206D</v>
      </c>
      <c r="B2" t="str">
        <f>Hyperlink("https://www.diodes.com/assets/Datasheets/DTH1206D.pdf","DTH1206D Datasheet")</f>
        <v>DTH1206D Datasheet</v>
      </c>
      <c r="C2" t="s">
        <v>13</v>
      </c>
      <c r="D2" t="s">
        <v>14</v>
      </c>
      <c r="E2" t="s">
        <v>15</v>
      </c>
      <c r="F2">
        <v>30</v>
      </c>
      <c r="G2">
        <v>120</v>
      </c>
      <c r="H2">
        <v>12</v>
      </c>
      <c r="I2">
        <v>2.9</v>
      </c>
      <c r="J2">
        <v>600</v>
      </c>
      <c r="L2">
        <v>45</v>
      </c>
      <c r="M2" t="s">
        <v>16</v>
      </c>
    </row>
    <row r="3" spans="1:13">
      <c r="A3" t="str">
        <f>Hyperlink("https://www.diodes.com/part/view/DTH3006D","DTH3006D")</f>
        <v>DTH3006D</v>
      </c>
      <c r="B3" t="str">
        <f>Hyperlink("https://www.diodes.com/assets/Datasheets/DTH3006D.pdf","DTH3006D Datasheet")</f>
        <v>DTH3006D Datasheet</v>
      </c>
      <c r="C3" t="s">
        <v>17</v>
      </c>
      <c r="D3" t="s">
        <v>14</v>
      </c>
      <c r="E3" t="s">
        <v>15</v>
      </c>
      <c r="F3">
        <v>45</v>
      </c>
      <c r="G3">
        <v>350</v>
      </c>
      <c r="H3">
        <v>30</v>
      </c>
      <c r="I3">
        <v>2.4</v>
      </c>
      <c r="J3">
        <v>600</v>
      </c>
      <c r="K3">
        <v>160</v>
      </c>
      <c r="L3">
        <v>100</v>
      </c>
      <c r="M3" t="s">
        <v>16</v>
      </c>
    </row>
    <row r="4" spans="1:13">
      <c r="A4" t="str">
        <f>Hyperlink("https://www.diodes.com/part/view/DTH3006FP","DTH3006FP")</f>
        <v>DTH3006FP</v>
      </c>
      <c r="B4" t="str">
        <f>Hyperlink("https://www.diodes.com/assets/Datasheets/DTH3006FP.pdf","DTH3006FP Datasheet")</f>
        <v>DTH3006FP Datasheet</v>
      </c>
      <c r="C4" t="s">
        <v>17</v>
      </c>
      <c r="D4" t="s">
        <v>14</v>
      </c>
      <c r="E4" t="s">
        <v>15</v>
      </c>
      <c r="F4">
        <v>45</v>
      </c>
      <c r="G4">
        <v>350</v>
      </c>
      <c r="H4">
        <v>30</v>
      </c>
      <c r="I4">
        <v>2.4</v>
      </c>
      <c r="J4">
        <v>600</v>
      </c>
      <c r="K4">
        <v>160</v>
      </c>
      <c r="L4">
        <v>100</v>
      </c>
      <c r="M4" t="s">
        <v>18</v>
      </c>
    </row>
    <row r="5" spans="1:13">
      <c r="A5" t="str">
        <f>Hyperlink("https://www.diodes.com/part/view/DTH3006PT","DTH3006PT")</f>
        <v>DTH3006PT</v>
      </c>
      <c r="B5" t="str">
        <f>Hyperlink("https://www.diodes.com/assets/Datasheets/DTH3006PT.pdf","DTH3006PT Datasheet")</f>
        <v>DTH3006PT Datasheet</v>
      </c>
      <c r="C5" t="s">
        <v>19</v>
      </c>
      <c r="D5" t="s">
        <v>14</v>
      </c>
      <c r="E5" t="s">
        <v>15</v>
      </c>
      <c r="F5">
        <v>45</v>
      </c>
      <c r="G5">
        <v>350</v>
      </c>
      <c r="H5">
        <v>30</v>
      </c>
      <c r="I5">
        <v>2.4</v>
      </c>
      <c r="J5">
        <v>600</v>
      </c>
      <c r="K5">
        <v>155</v>
      </c>
      <c r="L5">
        <v>100</v>
      </c>
      <c r="M5" t="s">
        <v>20</v>
      </c>
    </row>
    <row r="6" spans="1:13">
      <c r="A6" t="str">
        <f>Hyperlink("https://www.diodes.com/part/view/DTH810D","DTH810D")</f>
        <v>DTH810D</v>
      </c>
      <c r="B6" t="str">
        <f>Hyperlink("https://www.diodes.com/assets/Datasheets/DTH810D.pdf","DTH810D Datasheet")</f>
        <v>DTH810D Datasheet</v>
      </c>
      <c r="C6" t="s">
        <v>13</v>
      </c>
      <c r="D6" t="s">
        <v>14</v>
      </c>
      <c r="E6" t="s">
        <v>15</v>
      </c>
      <c r="F6">
        <v>85</v>
      </c>
      <c r="G6">
        <v>80</v>
      </c>
      <c r="H6">
        <v>8</v>
      </c>
      <c r="I6">
        <v>2</v>
      </c>
      <c r="J6">
        <v>1000</v>
      </c>
      <c r="K6">
        <v>40</v>
      </c>
      <c r="L6">
        <v>5</v>
      </c>
      <c r="M6" t="s">
        <v>21</v>
      </c>
    </row>
    <row r="7" spans="1:13">
      <c r="A7" t="str">
        <f>Hyperlink("https://www.diodes.com/part/view/DTH810FP","DTH810FP")</f>
        <v>DTH810FP</v>
      </c>
      <c r="B7" t="str">
        <f>Hyperlink("https://www.diodes.com/assets/Datasheets/DTH810FP.pdf","DTH810FP Datasheet")</f>
        <v>DTH810FP Datasheet</v>
      </c>
      <c r="C7" t="s">
        <v>13</v>
      </c>
      <c r="D7" t="s">
        <v>14</v>
      </c>
      <c r="E7" t="s">
        <v>15</v>
      </c>
      <c r="F7">
        <v>85</v>
      </c>
      <c r="G7">
        <v>80</v>
      </c>
      <c r="H7">
        <v>8</v>
      </c>
      <c r="I7">
        <v>2</v>
      </c>
      <c r="J7">
        <v>1000</v>
      </c>
      <c r="K7">
        <v>40</v>
      </c>
      <c r="L7">
        <v>5</v>
      </c>
      <c r="M7" t="s">
        <v>18</v>
      </c>
    </row>
    <row r="8" spans="1:13">
      <c r="A8" t="str">
        <f>Hyperlink("https://www.diodes.com/part/view/DTH8E06D","DTH8E06D")</f>
        <v>DTH8E06D</v>
      </c>
      <c r="B8" t="str">
        <f>Hyperlink("https://www.diodes.com/assets/Datasheets/DTH8E06D.pdf","DTH8E06D Datasheet")</f>
        <v>DTH8E06D Datasheet</v>
      </c>
      <c r="C8" t="s">
        <v>13</v>
      </c>
      <c r="D8" t="s">
        <v>14</v>
      </c>
      <c r="E8" t="s">
        <v>15</v>
      </c>
      <c r="F8">
        <v>25</v>
      </c>
      <c r="G8">
        <v>125</v>
      </c>
      <c r="H8">
        <v>8</v>
      </c>
      <c r="I8">
        <v>2.9</v>
      </c>
      <c r="J8">
        <v>600</v>
      </c>
      <c r="L8">
        <v>30</v>
      </c>
      <c r="M8" t="s">
        <v>21</v>
      </c>
    </row>
    <row r="9" spans="1:13">
      <c r="A9" t="str">
        <f>Hyperlink("https://www.diodes.com/part/view/DTH8E06FP","DTH8E06FP")</f>
        <v>DTH8E06FP</v>
      </c>
      <c r="B9" t="str">
        <f>Hyperlink("https://www.diodes.com/assets/Datasheets/DTH8E06FP.pdf","DTH8E06FP Datasheet")</f>
        <v>DTH8E06FP Datasheet</v>
      </c>
      <c r="C9" t="s">
        <v>13</v>
      </c>
      <c r="D9" t="s">
        <v>14</v>
      </c>
      <c r="E9" t="s">
        <v>15</v>
      </c>
      <c r="F9">
        <v>25</v>
      </c>
      <c r="G9">
        <v>125</v>
      </c>
      <c r="H9">
        <v>8</v>
      </c>
      <c r="I9">
        <v>2.9</v>
      </c>
      <c r="J9">
        <v>600</v>
      </c>
      <c r="L9">
        <v>30</v>
      </c>
      <c r="M9" t="s">
        <v>22</v>
      </c>
    </row>
    <row r="10" spans="1:13">
      <c r="A10" t="str">
        <f>Hyperlink("https://www.diodes.com/part/view/DTH8L06D","DTH8L06D")</f>
        <v>DTH8L06D</v>
      </c>
      <c r="B10" t="str">
        <f>Hyperlink("https://www.diodes.com/assets/Datasheets/DTH8L06D.pdf","DTH8L06D Datasheet")</f>
        <v>DTH8L06D Datasheet</v>
      </c>
      <c r="C10" t="s">
        <v>13</v>
      </c>
      <c r="D10" t="s">
        <v>14</v>
      </c>
      <c r="E10" t="s">
        <v>15</v>
      </c>
      <c r="F10">
        <v>70</v>
      </c>
      <c r="G10">
        <v>120</v>
      </c>
      <c r="H10">
        <v>8</v>
      </c>
      <c r="I10">
        <v>1.3</v>
      </c>
      <c r="J10">
        <v>600</v>
      </c>
      <c r="L10">
        <v>8</v>
      </c>
      <c r="M10" t="s">
        <v>16</v>
      </c>
    </row>
    <row r="11" spans="1:13">
      <c r="A11" t="str">
        <f>Hyperlink("https://www.diodes.com/part/view/DTH8L06DNC","DTH8L06DNC")</f>
        <v>DTH8L06DNC</v>
      </c>
      <c r="B11" t="str">
        <f>Hyperlink("https://www.diodes.com/assets/Datasheets/DTH8L06DNC.pdf","DTH8L06DNC Datasheet")</f>
        <v>DTH8L06DNC Datasheet</v>
      </c>
      <c r="C11" t="s">
        <v>13</v>
      </c>
      <c r="D11" t="s">
        <v>14</v>
      </c>
      <c r="E11" t="s">
        <v>15</v>
      </c>
      <c r="F11">
        <v>70</v>
      </c>
      <c r="G11">
        <v>120</v>
      </c>
      <c r="H11">
        <v>8</v>
      </c>
      <c r="I11">
        <v>1.3</v>
      </c>
      <c r="J11">
        <v>600</v>
      </c>
      <c r="L11">
        <v>8</v>
      </c>
      <c r="M11" t="s">
        <v>23</v>
      </c>
    </row>
    <row r="12" spans="1:13">
      <c r="A12" t="str">
        <f>Hyperlink("https://www.diodes.com/part/view/DTH8L06FP","DTH8L06FP")</f>
        <v>DTH8L06FP</v>
      </c>
      <c r="B12" t="str">
        <f>Hyperlink("https://www.diodes.com/assets/Datasheets/DTH8L06FP.pdf","DTH8L06FP Datasheet")</f>
        <v>DTH8L06FP Datasheet</v>
      </c>
      <c r="C12" t="s">
        <v>13</v>
      </c>
      <c r="D12" t="s">
        <v>14</v>
      </c>
      <c r="E12" t="s">
        <v>15</v>
      </c>
      <c r="F12">
        <v>70</v>
      </c>
      <c r="G12">
        <v>120</v>
      </c>
      <c r="H12">
        <v>8</v>
      </c>
      <c r="I12">
        <v>1.3</v>
      </c>
      <c r="J12">
        <v>600</v>
      </c>
      <c r="L12">
        <v>8</v>
      </c>
      <c r="M12" t="s">
        <v>22</v>
      </c>
    </row>
    <row r="13" spans="1:13">
      <c r="A13" t="str">
        <f>Hyperlink("https://www.diodes.com/part/view/DTH8R06D","DTH8R06D")</f>
        <v>DTH8R06D</v>
      </c>
      <c r="B13" t="str">
        <f>Hyperlink("https://www.diodes.com/assets/Datasheets/DTH8R06D.pdf","DTH8R06D Datasheet")</f>
        <v>DTH8R06D Datasheet</v>
      </c>
      <c r="C13" t="s">
        <v>13</v>
      </c>
      <c r="D13" t="s">
        <v>14</v>
      </c>
      <c r="E13" t="s">
        <v>15</v>
      </c>
      <c r="F13">
        <v>25</v>
      </c>
      <c r="G13">
        <v>80</v>
      </c>
      <c r="H13">
        <v>8</v>
      </c>
      <c r="I13">
        <v>2.9</v>
      </c>
      <c r="J13">
        <v>600</v>
      </c>
      <c r="L13">
        <v>30</v>
      </c>
      <c r="M13" t="s">
        <v>21</v>
      </c>
    </row>
    <row r="14" spans="1:13">
      <c r="A14" t="str">
        <f>Hyperlink("https://www.diodes.com/part/view/DTH8R06D1","DTH8R06D1")</f>
        <v>DTH8R06D1</v>
      </c>
      <c r="B14" t="str">
        <f>Hyperlink("https://www.diodes.com/assets/Datasheets/DTH8R06D1.pdf","DTH8R06D1 Datasheet")</f>
        <v>DTH8R06D1 Datasheet</v>
      </c>
      <c r="C14" t="s">
        <v>13</v>
      </c>
      <c r="D14" t="s">
        <v>14</v>
      </c>
      <c r="E14" t="s">
        <v>15</v>
      </c>
      <c r="F14">
        <v>25</v>
      </c>
      <c r="G14">
        <v>80</v>
      </c>
      <c r="H14">
        <v>8</v>
      </c>
      <c r="I14">
        <v>2.9</v>
      </c>
      <c r="J14">
        <v>600</v>
      </c>
      <c r="L14">
        <v>30</v>
      </c>
      <c r="M14" t="s">
        <v>23</v>
      </c>
    </row>
    <row r="15" spans="1:13">
      <c r="A15" t="str">
        <f>Hyperlink("https://www.diodes.com/part/view/DTH8R06FP","DTH8R06FP")</f>
        <v>DTH8R06FP</v>
      </c>
      <c r="B15" t="str">
        <f>Hyperlink("https://www.diodes.com/assets/Datasheets/DTH8R06FP.pdf","DTH8R06FP Datasheet")</f>
        <v>DTH8R06FP Datasheet</v>
      </c>
      <c r="C15" t="s">
        <v>13</v>
      </c>
      <c r="D15" t="s">
        <v>14</v>
      </c>
      <c r="E15" t="s">
        <v>15</v>
      </c>
      <c r="F15">
        <v>25</v>
      </c>
      <c r="G15">
        <v>80</v>
      </c>
      <c r="H15">
        <v>8</v>
      </c>
      <c r="I15">
        <v>2.9</v>
      </c>
      <c r="J15">
        <v>600</v>
      </c>
      <c r="L15">
        <v>30</v>
      </c>
      <c r="M15" t="s">
        <v>22</v>
      </c>
    </row>
    <row r="16" spans="1:13">
      <c r="A16" t="str">
        <f>Hyperlink("https://www.diodes.com/part/view/DTH8S06D","DTH8S06D")</f>
        <v>DTH8S06D</v>
      </c>
      <c r="B16" t="str">
        <f>Hyperlink("https://www.diodes.com/assets/Datasheets/DTH8S06D.pdf","DTH8S06D Datasheet")</f>
        <v>DTH8S06D Datasheet</v>
      </c>
      <c r="C16" t="s">
        <v>13</v>
      </c>
      <c r="D16" t="s">
        <v>14</v>
      </c>
      <c r="E16" t="s">
        <v>15</v>
      </c>
      <c r="F16">
        <v>18</v>
      </c>
      <c r="G16">
        <v>70</v>
      </c>
      <c r="H16">
        <v>8</v>
      </c>
      <c r="I16">
        <v>3.4</v>
      </c>
      <c r="J16">
        <v>600</v>
      </c>
      <c r="L16">
        <v>15</v>
      </c>
      <c r="M16" t="s">
        <v>21</v>
      </c>
    </row>
    <row r="17" spans="1:13">
      <c r="A17" t="str">
        <f>Hyperlink("https://www.diodes.com/part/view/DTH8S06FP","DTH8S06FP")</f>
        <v>DTH8S06FP</v>
      </c>
      <c r="B17" t="str">
        <f>Hyperlink("https://www.diodes.com/assets/Datasheets/DTH8S06FP.pdf","DTH8S06FP Datasheet")</f>
        <v>DTH8S06FP Datasheet</v>
      </c>
      <c r="C17" t="s">
        <v>13</v>
      </c>
      <c r="D17" t="s">
        <v>14</v>
      </c>
      <c r="E17" t="s">
        <v>15</v>
      </c>
      <c r="F17">
        <v>25</v>
      </c>
      <c r="G17">
        <v>70</v>
      </c>
      <c r="H17">
        <v>8</v>
      </c>
      <c r="I17">
        <v>3.4</v>
      </c>
      <c r="J17">
        <v>600</v>
      </c>
      <c r="L17">
        <v>15</v>
      </c>
      <c r="M17" t="s">
        <v>18</v>
      </c>
    </row>
    <row r="18" spans="1:13">
      <c r="A18" t="str">
        <f>Hyperlink("https://www.diodes.com/part/view/LTTH1006LDW","LTTH1006LDW")</f>
        <v>LTTH1006LDW</v>
      </c>
      <c r="B18" t="str">
        <f>Hyperlink("https://www.diodes.com/assets/Datasheets/LTTH1006LDW.pdf","LTTH1006LDW Datasheet")</f>
        <v>LTTH1006LDW Datasheet</v>
      </c>
      <c r="C18" t="s">
        <v>24</v>
      </c>
      <c r="D18" t="s">
        <v>14</v>
      </c>
      <c r="E18" t="s">
        <v>15</v>
      </c>
      <c r="F18">
        <v>70</v>
      </c>
      <c r="G18">
        <v>120</v>
      </c>
      <c r="H18">
        <v>10</v>
      </c>
      <c r="I18">
        <v>1.35</v>
      </c>
      <c r="J18">
        <v>600</v>
      </c>
      <c r="L18">
        <v>8</v>
      </c>
      <c r="M18" t="s">
        <v>25</v>
      </c>
    </row>
    <row r="19" spans="1:13">
      <c r="A19" t="str">
        <f>Hyperlink("https://www.diodes.com/part/view/LTTH1006LFW","LTTH1006LFW")</f>
        <v>LTTH1006LFW</v>
      </c>
      <c r="B19" t="str">
        <f>Hyperlink("https://www.diodes.com/assets/Datasheets/LTTH1006LFW.pdf","LTTH1006LFW Datasheet")</f>
        <v>LTTH1006LFW Datasheet</v>
      </c>
      <c r="C19" t="s">
        <v>24</v>
      </c>
      <c r="D19" t="s">
        <v>14</v>
      </c>
      <c r="E19" t="s">
        <v>15</v>
      </c>
      <c r="F19">
        <v>70</v>
      </c>
      <c r="G19">
        <v>120</v>
      </c>
      <c r="H19">
        <v>10</v>
      </c>
      <c r="I19">
        <v>1.35</v>
      </c>
      <c r="J19">
        <v>600</v>
      </c>
      <c r="L19">
        <v>8</v>
      </c>
      <c r="M19" t="s">
        <v>26</v>
      </c>
    </row>
    <row r="20" spans="1:13">
      <c r="A20" t="str">
        <f>Hyperlink("https://www.diodes.com/part/view/LTTH1006LW","LTTH1006LW")</f>
        <v>LTTH1006LW</v>
      </c>
      <c r="B20" t="str">
        <f>Hyperlink("https://www.diodes.com/assets/Datasheets/LTTH1006LW.pdf","LTTH1006LW Datasheet")</f>
        <v>LTTH1006LW Datasheet</v>
      </c>
      <c r="C20" t="s">
        <v>24</v>
      </c>
      <c r="D20" t="s">
        <v>14</v>
      </c>
      <c r="E20" t="s">
        <v>15</v>
      </c>
      <c r="F20">
        <v>70</v>
      </c>
      <c r="G20">
        <v>120</v>
      </c>
      <c r="H20">
        <v>10</v>
      </c>
      <c r="I20">
        <v>1.35</v>
      </c>
      <c r="J20">
        <v>600</v>
      </c>
      <c r="L20">
        <v>8</v>
      </c>
      <c r="M20" t="s">
        <v>27</v>
      </c>
    </row>
    <row r="21" spans="1:13">
      <c r="A21" t="str">
        <f>Hyperlink("https://www.diodes.com/part/view/LTTH1206DFW","LTTH1206DFW")</f>
        <v>LTTH1206DFW</v>
      </c>
      <c r="B21" t="str">
        <f>Hyperlink("https://www.diodes.com/assets/Datasheets/LTTH1206DFW.pdf","LTTH1206DFW Datasheet")</f>
        <v>LTTH1206DFW Datasheet</v>
      </c>
      <c r="C21" t="s">
        <v>24</v>
      </c>
      <c r="D21" t="s">
        <v>14</v>
      </c>
      <c r="E21" t="s">
        <v>15</v>
      </c>
      <c r="F21">
        <v>25</v>
      </c>
      <c r="G21">
        <v>120</v>
      </c>
      <c r="H21">
        <v>12</v>
      </c>
      <c r="I21">
        <v>2.9</v>
      </c>
      <c r="J21">
        <v>600</v>
      </c>
      <c r="L21">
        <v>45</v>
      </c>
      <c r="M21" t="s">
        <v>26</v>
      </c>
    </row>
    <row r="22" spans="1:13">
      <c r="A22" t="str">
        <f>Hyperlink("https://www.diodes.com/part/view/LTTH1206DW","LTTH1206DW")</f>
        <v>LTTH1206DW</v>
      </c>
      <c r="B22" t="str">
        <f>Hyperlink("https://www.diodes.com/assets/Datasheets/LTTH1206DW.pdf","LTTH1206DW Datasheet")</f>
        <v>LTTH1206DW Datasheet</v>
      </c>
      <c r="C22" t="s">
        <v>24</v>
      </c>
      <c r="D22" t="s">
        <v>14</v>
      </c>
      <c r="E22" t="s">
        <v>15</v>
      </c>
      <c r="F22">
        <v>25</v>
      </c>
      <c r="G22">
        <v>120</v>
      </c>
      <c r="H22">
        <v>12</v>
      </c>
      <c r="I22">
        <v>2.9</v>
      </c>
      <c r="J22">
        <v>600</v>
      </c>
      <c r="L22">
        <v>45</v>
      </c>
      <c r="M22" t="s">
        <v>27</v>
      </c>
    </row>
    <row r="23" spans="1:13">
      <c r="A23" t="str">
        <f>Hyperlink("https://www.diodes.com/part/view/LTTH1506D","LTTH1506D")</f>
        <v>LTTH1506D</v>
      </c>
      <c r="B23" t="str">
        <f>Hyperlink("https://www.diodes.com/assets/Datasheets/LTTH1506D.pdf","LTTH1506D Datasheet")</f>
        <v>LTTH1506D Datasheet</v>
      </c>
      <c r="C23" t="s">
        <v>24</v>
      </c>
      <c r="D23" t="s">
        <v>14</v>
      </c>
      <c r="E23" t="s">
        <v>15</v>
      </c>
      <c r="F23">
        <v>30</v>
      </c>
      <c r="G23">
        <v>120</v>
      </c>
      <c r="H23">
        <v>15</v>
      </c>
      <c r="I23">
        <v>2.9</v>
      </c>
      <c r="J23">
        <v>600</v>
      </c>
      <c r="L23">
        <v>60</v>
      </c>
      <c r="M23" t="s">
        <v>27</v>
      </c>
    </row>
    <row r="24" spans="1:13">
      <c r="A24" t="str">
        <f>Hyperlink("https://www.diodes.com/part/view/LTTH1506DF","LTTH1506DF")</f>
        <v>LTTH1506DF</v>
      </c>
      <c r="B24" t="str">
        <f>Hyperlink("https://www.diodes.com/assets/Datasheets/LTTH1506DF.pdf","LTTH1506DF Datasheet")</f>
        <v>LTTH1506DF Datasheet</v>
      </c>
      <c r="C24" t="s">
        <v>24</v>
      </c>
      <c r="D24" t="s">
        <v>14</v>
      </c>
      <c r="E24" t="s">
        <v>15</v>
      </c>
      <c r="F24">
        <v>30</v>
      </c>
      <c r="G24">
        <v>120</v>
      </c>
      <c r="H24">
        <v>15</v>
      </c>
      <c r="I24">
        <v>2.9</v>
      </c>
      <c r="J24">
        <v>600</v>
      </c>
      <c r="L24">
        <v>60</v>
      </c>
      <c r="M24" t="s">
        <v>26</v>
      </c>
    </row>
    <row r="25" spans="1:13">
      <c r="A25" t="str">
        <f>Hyperlink("https://www.diodes.com/part/view/LTTH3060PW","LTTH3060PW")</f>
        <v>LTTH3060PW</v>
      </c>
      <c r="B25" t="str">
        <f>Hyperlink("https://www.diodes.com/assets/Datasheets/LTTH3060PW.pdf","LTTH3060PW Datasheet")</f>
        <v>LTTH3060PW Datasheet</v>
      </c>
      <c r="C25" t="s">
        <v>24</v>
      </c>
      <c r="D25" t="s">
        <v>14</v>
      </c>
      <c r="E25" t="s">
        <v>15</v>
      </c>
      <c r="F25">
        <v>45</v>
      </c>
      <c r="G25">
        <v>350</v>
      </c>
      <c r="H25">
        <v>30</v>
      </c>
      <c r="I25">
        <v>2.4</v>
      </c>
      <c r="J25">
        <v>600</v>
      </c>
      <c r="L25">
        <v>10</v>
      </c>
      <c r="M25" t="s">
        <v>28</v>
      </c>
    </row>
    <row r="26" spans="1:13">
      <c r="A26" t="str">
        <f>Hyperlink("https://www.diodes.com/part/view/LTTH806EFW","LTTH806EFW")</f>
        <v>LTTH806EFW</v>
      </c>
      <c r="B26" t="str">
        <f>Hyperlink("https://www.diodes.com/assets/Datasheets/LTTH806EFW.pdf","LTTH806EFW Datasheet")</f>
        <v>LTTH806EFW Datasheet</v>
      </c>
      <c r="C26" t="s">
        <v>24</v>
      </c>
      <c r="D26" t="s">
        <v>14</v>
      </c>
      <c r="E26" t="s">
        <v>15</v>
      </c>
      <c r="F26">
        <v>25</v>
      </c>
      <c r="G26">
        <v>125</v>
      </c>
      <c r="H26">
        <v>8</v>
      </c>
      <c r="I26">
        <v>2.9</v>
      </c>
      <c r="J26">
        <v>600</v>
      </c>
      <c r="L26">
        <v>30</v>
      </c>
      <c r="M26" t="s">
        <v>26</v>
      </c>
    </row>
    <row r="27" spans="1:13">
      <c r="A27" t="str">
        <f>Hyperlink("https://www.diodes.com/part/view/LTTH806LDW","LTTH806LDW")</f>
        <v>LTTH806LDW</v>
      </c>
      <c r="B27" t="str">
        <f>Hyperlink("https://www.diodes.com/assets/Datasheets/LTTH806LDW.pdf","LTTH806LDW Datasheet")</f>
        <v>LTTH806LDW Datasheet</v>
      </c>
      <c r="C27" t="s">
        <v>24</v>
      </c>
      <c r="D27" t="s">
        <v>14</v>
      </c>
      <c r="E27" t="s">
        <v>15</v>
      </c>
      <c r="F27">
        <v>70</v>
      </c>
      <c r="G27">
        <v>120</v>
      </c>
      <c r="H27">
        <v>8</v>
      </c>
      <c r="I27">
        <v>1.3</v>
      </c>
      <c r="J27">
        <v>600</v>
      </c>
      <c r="L27">
        <v>8</v>
      </c>
      <c r="M27" t="s">
        <v>25</v>
      </c>
    </row>
    <row r="28" spans="1:13">
      <c r="A28" t="str">
        <f>Hyperlink("https://www.diodes.com/part/view/LTTH806LF","LTTH806LF")</f>
        <v>LTTH806LF</v>
      </c>
      <c r="B28" t="str">
        <f>Hyperlink("https://www.diodes.com/assets/Datasheets/LTTH806LF.pdf","LTTH806LF Datasheet")</f>
        <v>LTTH806LF Datasheet</v>
      </c>
      <c r="C28" t="s">
        <v>29</v>
      </c>
      <c r="D28" t="s">
        <v>14</v>
      </c>
      <c r="E28" t="s">
        <v>15</v>
      </c>
      <c r="F28">
        <v>70</v>
      </c>
      <c r="G28">
        <v>120</v>
      </c>
      <c r="H28">
        <v>8</v>
      </c>
      <c r="I28">
        <v>1.3</v>
      </c>
      <c r="J28">
        <v>600</v>
      </c>
      <c r="L28">
        <v>8</v>
      </c>
      <c r="M28" t="s">
        <v>26</v>
      </c>
    </row>
    <row r="29" spans="1:13">
      <c r="A29" t="str">
        <f>Hyperlink("https://www.diodes.com/part/view/LTTH806LFW","LTTH806LFW")</f>
        <v>LTTH806LFW</v>
      </c>
      <c r="B29" t="str">
        <f>Hyperlink("https://www.diodes.com/assets/Datasheets/LTTH806LFW.pdf","LTTH806LFW Datasheet")</f>
        <v>LTTH806LFW Datasheet</v>
      </c>
      <c r="C29" t="s">
        <v>24</v>
      </c>
      <c r="D29" t="s">
        <v>14</v>
      </c>
      <c r="E29" t="s">
        <v>15</v>
      </c>
      <c r="F29">
        <v>70</v>
      </c>
      <c r="G29">
        <v>120</v>
      </c>
      <c r="H29">
        <v>8</v>
      </c>
      <c r="I29">
        <v>1.3</v>
      </c>
      <c r="J29">
        <v>600</v>
      </c>
      <c r="L29">
        <v>8</v>
      </c>
      <c r="M29" t="s">
        <v>26</v>
      </c>
    </row>
    <row r="30" spans="1:13">
      <c r="A30" t="str">
        <f>Hyperlink("https://www.diodes.com/part/view/LTTH806LW","LTTH806LW")</f>
        <v>LTTH806LW</v>
      </c>
      <c r="B30" t="str">
        <f>Hyperlink("https://www.diodes.com/assets/Datasheets/LTTH806LW.pdf","LTTH806LW Datasheet")</f>
        <v>LTTH806LW Datasheet</v>
      </c>
      <c r="C30" t="s">
        <v>24</v>
      </c>
      <c r="D30" t="s">
        <v>14</v>
      </c>
      <c r="E30" t="s">
        <v>15</v>
      </c>
      <c r="F30">
        <v>70</v>
      </c>
      <c r="G30">
        <v>120</v>
      </c>
      <c r="H30">
        <v>8</v>
      </c>
      <c r="I30">
        <v>1.3</v>
      </c>
      <c r="J30">
        <v>600</v>
      </c>
      <c r="L30">
        <v>8</v>
      </c>
      <c r="M30" t="s">
        <v>27</v>
      </c>
    </row>
    <row r="31" spans="1:13">
      <c r="A31" t="str">
        <f>Hyperlink("https://www.diodes.com/part/view/LTTH806RDW","LTTH806RDW")</f>
        <v>LTTH806RDW</v>
      </c>
      <c r="B31" t="str">
        <f>Hyperlink("https://www.diodes.com/assets/Datasheets/LTTH806RDW.pdf","LTTH806RDW Datasheet")</f>
        <v>LTTH806RDW Datasheet</v>
      </c>
      <c r="C31" t="s">
        <v>24</v>
      </c>
      <c r="D31" t="s">
        <v>14</v>
      </c>
      <c r="E31" t="s">
        <v>15</v>
      </c>
      <c r="F31">
        <v>25</v>
      </c>
      <c r="G31">
        <v>80</v>
      </c>
      <c r="H31">
        <v>8</v>
      </c>
      <c r="I31">
        <v>2.9</v>
      </c>
      <c r="J31">
        <v>600</v>
      </c>
      <c r="L31">
        <v>30</v>
      </c>
      <c r="M31" t="s">
        <v>25</v>
      </c>
    </row>
    <row r="32" spans="1:13">
      <c r="A32" t="str">
        <f>Hyperlink("https://www.diodes.com/part/view/LTTH806RFW","LTTH806RFW")</f>
        <v>LTTH806RFW</v>
      </c>
      <c r="B32" t="str">
        <f>Hyperlink("https://www.diodes.com/assets/Datasheets/LTTH806RFW.pdf","LTTH806RFW Datasheet")</f>
        <v>LTTH806RFW Datasheet</v>
      </c>
      <c r="C32" t="s">
        <v>24</v>
      </c>
      <c r="D32" t="s">
        <v>14</v>
      </c>
      <c r="E32" t="s">
        <v>15</v>
      </c>
      <c r="F32">
        <v>25</v>
      </c>
      <c r="G32">
        <v>80</v>
      </c>
      <c r="H32">
        <v>8</v>
      </c>
      <c r="I32">
        <v>2.9</v>
      </c>
      <c r="J32">
        <v>600</v>
      </c>
      <c r="L32">
        <v>30</v>
      </c>
      <c r="M32" t="s">
        <v>26</v>
      </c>
    </row>
    <row r="33" spans="1:13">
      <c r="A33" t="str">
        <f>Hyperlink("https://www.diodes.com/part/view/LTTH806RW","LTTH806RW")</f>
        <v>LTTH806RW</v>
      </c>
      <c r="B33" t="str">
        <f>Hyperlink("https://www.diodes.com/assets/Datasheets/LTTH806RW.pdf","LTTH806RW Datasheet")</f>
        <v>LTTH806RW Datasheet</v>
      </c>
      <c r="C33" t="s">
        <v>24</v>
      </c>
      <c r="D33" t="s">
        <v>14</v>
      </c>
      <c r="E33" t="s">
        <v>15</v>
      </c>
      <c r="F33">
        <v>25</v>
      </c>
      <c r="G33">
        <v>80</v>
      </c>
      <c r="H33">
        <v>8</v>
      </c>
      <c r="I33">
        <v>2.9</v>
      </c>
      <c r="J33">
        <v>600</v>
      </c>
      <c r="L33">
        <v>30</v>
      </c>
      <c r="M33" t="s">
        <v>27</v>
      </c>
    </row>
    <row r="34" spans="1:13">
      <c r="A34" t="str">
        <f>Hyperlink("https://www.diodes.com/part/view/LTTH806SDF","LTTH806SDF")</f>
        <v>LTTH806SDF</v>
      </c>
      <c r="B34" t="str">
        <f>Hyperlink("https://www.diodes.com/assets/Datasheets/LTTH806SDF.pdf","LTTH806SDF Datasheet")</f>
        <v>LTTH806SDF Datasheet</v>
      </c>
      <c r="C34" t="s">
        <v>24</v>
      </c>
      <c r="D34" t="s">
        <v>14</v>
      </c>
      <c r="E34" t="s">
        <v>15</v>
      </c>
      <c r="F34">
        <v>21</v>
      </c>
      <c r="G34">
        <v>60</v>
      </c>
      <c r="H34">
        <v>8</v>
      </c>
      <c r="I34">
        <v>3.4</v>
      </c>
      <c r="J34">
        <v>600</v>
      </c>
      <c r="L34">
        <v>15</v>
      </c>
      <c r="M34" t="s">
        <v>26</v>
      </c>
    </row>
    <row r="35" spans="1:13">
      <c r="A35" t="str">
        <f>Hyperlink("https://www.diodes.com/part/view/LTTH806SDFW","LTTH806SDFW")</f>
        <v>LTTH806SDFW</v>
      </c>
      <c r="B35" t="str">
        <f>Hyperlink("https://www.diodes.com/assets/Datasheets/LTTH806SDFW.pdf","LTTH806SDFW Datasheet")</f>
        <v>LTTH806SDFW Datasheet</v>
      </c>
      <c r="C35" t="s">
        <v>29</v>
      </c>
      <c r="D35" t="s">
        <v>14</v>
      </c>
      <c r="E35" t="s">
        <v>15</v>
      </c>
      <c r="F35">
        <v>18</v>
      </c>
      <c r="G35">
        <v>70</v>
      </c>
      <c r="H35">
        <v>8</v>
      </c>
      <c r="I35">
        <v>3.4</v>
      </c>
      <c r="J35">
        <v>600</v>
      </c>
      <c r="L35">
        <v>15</v>
      </c>
      <c r="M35" t="s">
        <v>26</v>
      </c>
    </row>
    <row r="36" spans="1:13">
      <c r="A36" t="str">
        <f>Hyperlink("https://www.diodes.com/part/view/LTTH806SDW","LTTH806SDW")</f>
        <v>LTTH806SDW</v>
      </c>
      <c r="B36" t="str">
        <f>Hyperlink("https://www.diodes.com/assets/Datasheets/LTTH806SDW.pdf","LTTH806SDW Datasheet")</f>
        <v>LTTH806SDW Datasheet</v>
      </c>
      <c r="C36" t="s">
        <v>29</v>
      </c>
      <c r="D36" t="s">
        <v>14</v>
      </c>
      <c r="E36" t="s">
        <v>15</v>
      </c>
      <c r="F36">
        <v>18</v>
      </c>
      <c r="G36">
        <v>70</v>
      </c>
      <c r="H36">
        <v>8</v>
      </c>
      <c r="I36">
        <v>3.4</v>
      </c>
      <c r="J36">
        <v>600</v>
      </c>
      <c r="L36">
        <v>15</v>
      </c>
      <c r="M36" t="s">
        <v>27</v>
      </c>
    </row>
    <row r="37" spans="1:13">
      <c r="A37" t="str">
        <f>Hyperlink("https://www.diodes.com/part/view/LTTH810FW","LTTH810FW")</f>
        <v>LTTH810FW</v>
      </c>
      <c r="B37" t="str">
        <f>Hyperlink("https://www.diodes.com/assets/Datasheets/LTTH810FW.pdf","LTTH810FW Datasheet")</f>
        <v>LTTH810FW Datasheet</v>
      </c>
      <c r="C37" t="s">
        <v>24</v>
      </c>
      <c r="D37" t="s">
        <v>14</v>
      </c>
      <c r="E37" t="s">
        <v>15</v>
      </c>
      <c r="F37">
        <v>80</v>
      </c>
      <c r="G37">
        <v>80</v>
      </c>
      <c r="H37">
        <v>8</v>
      </c>
      <c r="I37">
        <v>2</v>
      </c>
      <c r="J37">
        <v>1000</v>
      </c>
      <c r="L37">
        <v>5</v>
      </c>
      <c r="M37" t="s">
        <v>26</v>
      </c>
    </row>
    <row r="38" spans="1:13">
      <c r="A38" t="str">
        <f>Hyperlink("https://www.diodes.com/part/view/LTTH810W","LTTH810W")</f>
        <v>LTTH810W</v>
      </c>
      <c r="B38" t="str">
        <f>Hyperlink("https://www.diodes.com/assets/Datasheets/LTTH810W.pdf","LTTH810W Datasheet")</f>
        <v>LTTH810W Datasheet</v>
      </c>
      <c r="C38" t="s">
        <v>24</v>
      </c>
      <c r="D38" t="s">
        <v>14</v>
      </c>
      <c r="E38" t="s">
        <v>15</v>
      </c>
      <c r="F38">
        <v>80</v>
      </c>
      <c r="G38">
        <v>80</v>
      </c>
      <c r="H38">
        <v>8</v>
      </c>
      <c r="I38">
        <v>2</v>
      </c>
      <c r="J38">
        <v>1000</v>
      </c>
      <c r="L38">
        <v>5</v>
      </c>
      <c r="M38" t="s">
        <v>27</v>
      </c>
    </row>
    <row r="39" spans="1:13">
      <c r="A39" t="str">
        <f>Hyperlink("https://www.diodes.com/part/view/LTTH812FW","LTTH812FW")</f>
        <v>LTTH812FW</v>
      </c>
      <c r="B39" t="str">
        <f>Hyperlink("https://www.diodes.com/assets/Datasheets/LTTH812FW.pdf","LTTH812FW Datasheet")</f>
        <v>LTTH812FW Datasheet</v>
      </c>
      <c r="C39" t="s">
        <v>24</v>
      </c>
      <c r="D39" t="s">
        <v>14</v>
      </c>
      <c r="E39" t="s">
        <v>15</v>
      </c>
      <c r="F39">
        <v>100</v>
      </c>
      <c r="G39">
        <v>80</v>
      </c>
      <c r="H39">
        <v>8</v>
      </c>
      <c r="I39">
        <v>2.2</v>
      </c>
      <c r="J39">
        <v>1200</v>
      </c>
      <c r="L39">
        <v>8</v>
      </c>
      <c r="M39" t="s">
        <v>26</v>
      </c>
    </row>
    <row r="40" spans="1:13">
      <c r="A40" t="str">
        <f>Hyperlink("https://www.diodes.com/part/view/LTTH812W","LTTH812W")</f>
        <v>LTTH812W</v>
      </c>
      <c r="B40" t="str">
        <f>Hyperlink("https://www.diodes.com/assets/Datasheets/LTTH812W.pdf","LTTH812W Datasheet")</f>
        <v>LTTH812W Datasheet</v>
      </c>
      <c r="C40" t="s">
        <v>24</v>
      </c>
      <c r="D40" t="s">
        <v>14</v>
      </c>
      <c r="E40" t="s">
        <v>15</v>
      </c>
      <c r="F40">
        <v>100</v>
      </c>
      <c r="G40">
        <v>80</v>
      </c>
      <c r="H40">
        <v>8</v>
      </c>
      <c r="I40">
        <v>2.2</v>
      </c>
      <c r="J40">
        <v>1200</v>
      </c>
      <c r="L40">
        <v>8</v>
      </c>
      <c r="M40" t="s">
        <v>27</v>
      </c>
    </row>
    <row r="41" spans="1:13">
      <c r="A41" t="str">
        <f>Hyperlink("https://www.diodes.com/part/view/MUR460","MUR460")</f>
        <v>MUR460</v>
      </c>
      <c r="B41" t="str">
        <f>Hyperlink("https://www.diodes.com/assets/Datasheets/MUR460.pdf","MUR460 Datasheet")</f>
        <v>MUR460 Datasheet</v>
      </c>
      <c r="C41" t="s">
        <v>24</v>
      </c>
      <c r="D41" t="s">
        <v>14</v>
      </c>
      <c r="E41" t="s">
        <v>15</v>
      </c>
      <c r="F41">
        <v>50</v>
      </c>
      <c r="G41">
        <v>110</v>
      </c>
      <c r="H41">
        <v>4</v>
      </c>
      <c r="I41">
        <v>1.28</v>
      </c>
      <c r="J41">
        <v>600</v>
      </c>
      <c r="L41">
        <v>10</v>
      </c>
      <c r="M41" t="s">
        <v>30</v>
      </c>
    </row>
    <row r="42" spans="1:13">
      <c r="A42" t="str">
        <f>Hyperlink("https://www.diodes.com/part/view/MUR460D","MUR460D")</f>
        <v>MUR460D</v>
      </c>
      <c r="B42" t="str">
        <f>Hyperlink("https://www.diodes.com/assets/Datasheets/MUR460D.pdf","MUR460D Datasheet")</f>
        <v>MUR460D Datasheet</v>
      </c>
      <c r="C42" t="s">
        <v>24</v>
      </c>
      <c r="D42" t="s">
        <v>14</v>
      </c>
      <c r="E42" t="s">
        <v>15</v>
      </c>
      <c r="F42">
        <v>50</v>
      </c>
      <c r="G42">
        <v>110</v>
      </c>
      <c r="H42">
        <v>4</v>
      </c>
      <c r="I42">
        <v>1.28</v>
      </c>
      <c r="J42">
        <v>600</v>
      </c>
      <c r="L42">
        <v>10</v>
      </c>
      <c r="M42" t="s">
        <v>30</v>
      </c>
    </row>
    <row r="43" spans="1:13">
      <c r="A43" t="str">
        <f>Hyperlink("https://www.diodes.com/part/view/MURS360","MURS360")</f>
        <v>MURS360</v>
      </c>
      <c r="B43" t="str">
        <f>Hyperlink("https://www.diodes.com/assets/Datasheets/MURS360.pdf","MURS360 Datasheet")</f>
        <v>MURS360 Datasheet</v>
      </c>
      <c r="C43" t="s">
        <v>17</v>
      </c>
      <c r="D43" t="s">
        <v>14</v>
      </c>
      <c r="E43" t="s">
        <v>15</v>
      </c>
      <c r="F43">
        <v>50</v>
      </c>
      <c r="G43">
        <v>100</v>
      </c>
      <c r="H43">
        <v>3</v>
      </c>
      <c r="I43">
        <v>1.25</v>
      </c>
      <c r="J43">
        <v>600</v>
      </c>
      <c r="K43">
        <v>40</v>
      </c>
      <c r="L43">
        <v>3</v>
      </c>
      <c r="M43" t="s">
        <v>31</v>
      </c>
    </row>
    <row r="44" spans="1:13">
      <c r="A44" t="str">
        <f>Hyperlink("https://www.diodes.com/part/view/MURS360%28LS%29","MURS360(LS)")</f>
        <v>MURS360(LS)</v>
      </c>
      <c r="B44" t="str">
        <f>Hyperlink("https://www.diodes.com/assets/Datasheets/MURS360_LS.pdf","MURS360(LS) Datasheet")</f>
        <v>MURS360(LS) Datasheet</v>
      </c>
      <c r="C44" t="s">
        <v>24</v>
      </c>
      <c r="D44" t="s">
        <v>14</v>
      </c>
      <c r="E44" t="s">
        <v>15</v>
      </c>
      <c r="F44">
        <v>50</v>
      </c>
      <c r="G44">
        <v>100</v>
      </c>
      <c r="H44">
        <v>3</v>
      </c>
      <c r="I44">
        <v>1.25</v>
      </c>
      <c r="J44">
        <v>600</v>
      </c>
      <c r="L44">
        <v>3</v>
      </c>
      <c r="M44" t="s">
        <v>32</v>
      </c>
    </row>
    <row r="45" spans="1:13">
      <c r="A45" t="str">
        <f>Hyperlink("https://www.diodes.com/part/view/MURS360B","MURS360B")</f>
        <v>MURS360B</v>
      </c>
      <c r="B45" t="str">
        <f>Hyperlink("https://www.diodes.com/assets/Datasheets/MURS360B.pdf","MURS360B Datasheet")</f>
        <v>MURS360B Datasheet</v>
      </c>
      <c r="C45" t="s">
        <v>33</v>
      </c>
      <c r="D45" t="s">
        <v>14</v>
      </c>
      <c r="E45" t="s">
        <v>15</v>
      </c>
      <c r="F45">
        <v>50</v>
      </c>
      <c r="G45">
        <v>100</v>
      </c>
      <c r="H45">
        <v>3</v>
      </c>
      <c r="I45">
        <v>1.25</v>
      </c>
      <c r="J45">
        <v>600</v>
      </c>
      <c r="K45">
        <v>45</v>
      </c>
      <c r="L45">
        <v>5</v>
      </c>
      <c r="M45" t="s">
        <v>34</v>
      </c>
    </row>
    <row r="46" spans="1:13">
      <c r="A46" t="str">
        <f>Hyperlink("https://www.diodes.com/part/view/MURS360B%28LS%29","MURS360B(LS)")</f>
        <v>MURS360B(LS)</v>
      </c>
      <c r="B46" t="str">
        <f>Hyperlink("https://www.diodes.com/assets/Datasheets/MURS360B_LS.pdf","MURS360B(LS) Datasheet")</f>
        <v>MURS360B(LS) Datasheet</v>
      </c>
      <c r="C46" t="s">
        <v>24</v>
      </c>
      <c r="D46" t="s">
        <v>14</v>
      </c>
      <c r="E46" t="s">
        <v>15</v>
      </c>
      <c r="F46">
        <v>50</v>
      </c>
      <c r="G46">
        <v>100</v>
      </c>
      <c r="H46">
        <v>3</v>
      </c>
      <c r="I46">
        <v>1.25</v>
      </c>
      <c r="J46">
        <v>600</v>
      </c>
      <c r="L46">
        <v>5</v>
      </c>
      <c r="M46" t="s">
        <v>35</v>
      </c>
    </row>
    <row r="47" spans="1:13">
      <c r="A47" t="str">
        <f>Hyperlink("https://www.diodes.com/part/view/MURS4100C","MURS4100C")</f>
        <v>MURS4100C</v>
      </c>
      <c r="B47" t="str">
        <f>Hyperlink("https://www.diodes.com/assets/Datasheets/MURS4100C.pdf","MURS4100C Datasheet")</f>
        <v>MURS4100C Datasheet</v>
      </c>
      <c r="C47" t="s">
        <v>24</v>
      </c>
      <c r="D47" t="s">
        <v>14</v>
      </c>
      <c r="E47" t="s">
        <v>15</v>
      </c>
      <c r="F47">
        <v>75</v>
      </c>
      <c r="G47">
        <v>70</v>
      </c>
      <c r="H47">
        <v>4</v>
      </c>
      <c r="I47">
        <v>1.85</v>
      </c>
      <c r="J47">
        <v>1000</v>
      </c>
      <c r="L47">
        <v>25</v>
      </c>
      <c r="M47" t="s">
        <v>32</v>
      </c>
    </row>
    <row r="48" spans="1:13">
      <c r="A48" t="str">
        <f>Hyperlink("https://www.diodes.com/part/view/MURS460C","MURS460C")</f>
        <v>MURS460C</v>
      </c>
      <c r="B48" t="str">
        <f>Hyperlink("https://www.diodes.com/assets/Datasheets/MURS460C.pdf","MURS460C Datasheet")</f>
        <v>MURS460C Datasheet</v>
      </c>
      <c r="C48" t="s">
        <v>33</v>
      </c>
      <c r="D48" t="s">
        <v>14</v>
      </c>
      <c r="E48" t="s">
        <v>15</v>
      </c>
      <c r="F48">
        <v>50</v>
      </c>
      <c r="G48">
        <v>110</v>
      </c>
      <c r="H48">
        <v>4</v>
      </c>
      <c r="I48">
        <v>1.28</v>
      </c>
      <c r="J48">
        <v>600</v>
      </c>
      <c r="K48">
        <v>40</v>
      </c>
      <c r="L48">
        <v>10</v>
      </c>
      <c r="M48" t="s">
        <v>31</v>
      </c>
    </row>
    <row r="49" spans="1:13">
      <c r="A49" t="str">
        <f>Hyperlink("https://www.diodes.com/part/view/MURS460C%28LS%29","MURS460C(LS)")</f>
        <v>MURS460C(LS)</v>
      </c>
      <c r="B49" t="str">
        <f>Hyperlink("https://www.diodes.com/assets/Datasheets/MURS460C_LS.pdf","MURS460C(LS) Datasheet")</f>
        <v>MURS460C(LS) Datasheet</v>
      </c>
      <c r="C49" t="s">
        <v>24</v>
      </c>
      <c r="D49" t="s">
        <v>14</v>
      </c>
      <c r="E49" t="s">
        <v>15</v>
      </c>
      <c r="F49">
        <v>50</v>
      </c>
      <c r="G49">
        <v>110</v>
      </c>
      <c r="H49">
        <v>4</v>
      </c>
      <c r="I49">
        <v>1.28</v>
      </c>
      <c r="J49">
        <v>600</v>
      </c>
      <c r="L49">
        <v>10</v>
      </c>
      <c r="M49" t="s">
        <v>32</v>
      </c>
    </row>
  </sheetData>
  <hyperlinks>
    <hyperlink ref="A2" r:id="rId_hyperlink_1" tooltip="DTH1206D" display="DTH1206D"/>
    <hyperlink ref="B2" r:id="rId_hyperlink_2" tooltip="DTH1206D Datasheet" display="DTH1206D Datasheet"/>
    <hyperlink ref="A3" r:id="rId_hyperlink_3" tooltip="DTH3006D" display="DTH3006D"/>
    <hyperlink ref="B3" r:id="rId_hyperlink_4" tooltip="DTH3006D Datasheet" display="DTH3006D Datasheet"/>
    <hyperlink ref="A4" r:id="rId_hyperlink_5" tooltip="DTH3006FP" display="DTH3006FP"/>
    <hyperlink ref="B4" r:id="rId_hyperlink_6" tooltip="DTH3006FP Datasheet" display="DTH3006FP Datasheet"/>
    <hyperlink ref="A5" r:id="rId_hyperlink_7" tooltip="DTH3006PT" display="DTH3006PT"/>
    <hyperlink ref="B5" r:id="rId_hyperlink_8" tooltip="DTH3006PT Datasheet" display="DTH3006PT Datasheet"/>
    <hyperlink ref="A6" r:id="rId_hyperlink_9" tooltip="DTH810D" display="DTH810D"/>
    <hyperlink ref="B6" r:id="rId_hyperlink_10" tooltip="DTH810D Datasheet" display="DTH810D Datasheet"/>
    <hyperlink ref="A7" r:id="rId_hyperlink_11" tooltip="DTH810FP" display="DTH810FP"/>
    <hyperlink ref="B7" r:id="rId_hyperlink_12" tooltip="DTH810FP Datasheet" display="DTH810FP Datasheet"/>
    <hyperlink ref="A8" r:id="rId_hyperlink_13" tooltip="DTH8E06D" display="DTH8E06D"/>
    <hyperlink ref="B8" r:id="rId_hyperlink_14" tooltip="DTH8E06D Datasheet" display="DTH8E06D Datasheet"/>
    <hyperlink ref="A9" r:id="rId_hyperlink_15" tooltip="DTH8E06FP" display="DTH8E06FP"/>
    <hyperlink ref="B9" r:id="rId_hyperlink_16" tooltip="DTH8E06FP Datasheet" display="DTH8E06FP Datasheet"/>
    <hyperlink ref="A10" r:id="rId_hyperlink_17" tooltip="DTH8L06D" display="DTH8L06D"/>
    <hyperlink ref="B10" r:id="rId_hyperlink_18" tooltip="DTH8L06D Datasheet" display="DTH8L06D Datasheet"/>
    <hyperlink ref="A11" r:id="rId_hyperlink_19" tooltip="DTH8L06DNC" display="DTH8L06DNC"/>
    <hyperlink ref="B11" r:id="rId_hyperlink_20" tooltip="DTH8L06DNC Datasheet" display="DTH8L06DNC Datasheet"/>
    <hyperlink ref="A12" r:id="rId_hyperlink_21" tooltip="DTH8L06FP" display="DTH8L06FP"/>
    <hyperlink ref="B12" r:id="rId_hyperlink_22" tooltip="DTH8L06FP Datasheet" display="DTH8L06FP Datasheet"/>
    <hyperlink ref="A13" r:id="rId_hyperlink_23" tooltip="DTH8R06D" display="DTH8R06D"/>
    <hyperlink ref="B13" r:id="rId_hyperlink_24" tooltip="DTH8R06D Datasheet" display="DTH8R06D Datasheet"/>
    <hyperlink ref="A14" r:id="rId_hyperlink_25" tooltip="DTH8R06D1" display="DTH8R06D1"/>
    <hyperlink ref="B14" r:id="rId_hyperlink_26" tooltip="DTH8R06D1 Datasheet" display="DTH8R06D1 Datasheet"/>
    <hyperlink ref="A15" r:id="rId_hyperlink_27" tooltip="DTH8R06FP" display="DTH8R06FP"/>
    <hyperlink ref="B15" r:id="rId_hyperlink_28" tooltip="DTH8R06FP Datasheet" display="DTH8R06FP Datasheet"/>
    <hyperlink ref="A16" r:id="rId_hyperlink_29" tooltip="DTH8S06D" display="DTH8S06D"/>
    <hyperlink ref="B16" r:id="rId_hyperlink_30" tooltip="DTH8S06D Datasheet" display="DTH8S06D Datasheet"/>
    <hyperlink ref="A17" r:id="rId_hyperlink_31" tooltip="DTH8S06FP" display="DTH8S06FP"/>
    <hyperlink ref="B17" r:id="rId_hyperlink_32" tooltip="DTH8S06FP Datasheet" display="DTH8S06FP Datasheet"/>
    <hyperlink ref="A18" r:id="rId_hyperlink_33" tooltip="LTTH1006LDW" display="LTTH1006LDW"/>
    <hyperlink ref="B18" r:id="rId_hyperlink_34" tooltip="LTTH1006LDW Datasheet" display="LTTH1006LDW Datasheet"/>
    <hyperlink ref="A19" r:id="rId_hyperlink_35" tooltip="LTTH1006LFW" display="LTTH1006LFW"/>
    <hyperlink ref="B19" r:id="rId_hyperlink_36" tooltip="LTTH1006LFW Datasheet" display="LTTH1006LFW Datasheet"/>
    <hyperlink ref="A20" r:id="rId_hyperlink_37" tooltip="LTTH1006LW" display="LTTH1006LW"/>
    <hyperlink ref="B20" r:id="rId_hyperlink_38" tooltip="LTTH1006LW Datasheet" display="LTTH1006LW Datasheet"/>
    <hyperlink ref="A21" r:id="rId_hyperlink_39" tooltip="LTTH1206DFW" display="LTTH1206DFW"/>
    <hyperlink ref="B21" r:id="rId_hyperlink_40" tooltip="LTTH1206DFW Datasheet" display="LTTH1206DFW Datasheet"/>
    <hyperlink ref="A22" r:id="rId_hyperlink_41" tooltip="LTTH1206DW" display="LTTH1206DW"/>
    <hyperlink ref="B22" r:id="rId_hyperlink_42" tooltip="LTTH1206DW Datasheet" display="LTTH1206DW Datasheet"/>
    <hyperlink ref="A23" r:id="rId_hyperlink_43" tooltip="LTTH1506D" display="LTTH1506D"/>
    <hyperlink ref="B23" r:id="rId_hyperlink_44" tooltip="LTTH1506D Datasheet" display="LTTH1506D Datasheet"/>
    <hyperlink ref="A24" r:id="rId_hyperlink_45" tooltip="LTTH1506DF" display="LTTH1506DF"/>
    <hyperlink ref="B24" r:id="rId_hyperlink_46" tooltip="LTTH1506DF Datasheet" display="LTTH1506DF Datasheet"/>
    <hyperlink ref="A25" r:id="rId_hyperlink_47" tooltip="LTTH3060PW" display="LTTH3060PW"/>
    <hyperlink ref="B25" r:id="rId_hyperlink_48" tooltip="LTTH3060PW Datasheet" display="LTTH3060PW Datasheet"/>
    <hyperlink ref="A26" r:id="rId_hyperlink_49" tooltip="LTTH806EFW" display="LTTH806EFW"/>
    <hyperlink ref="B26" r:id="rId_hyperlink_50" tooltip="LTTH806EFW Datasheet" display="LTTH806EFW Datasheet"/>
    <hyperlink ref="A27" r:id="rId_hyperlink_51" tooltip="LTTH806LDW" display="LTTH806LDW"/>
    <hyperlink ref="B27" r:id="rId_hyperlink_52" tooltip="LTTH806LDW Datasheet" display="LTTH806LDW Datasheet"/>
    <hyperlink ref="A28" r:id="rId_hyperlink_53" tooltip="LTTH806LF" display="LTTH806LF"/>
    <hyperlink ref="B28" r:id="rId_hyperlink_54" tooltip="LTTH806LF Datasheet" display="LTTH806LF Datasheet"/>
    <hyperlink ref="A29" r:id="rId_hyperlink_55" tooltip="LTTH806LFW" display="LTTH806LFW"/>
    <hyperlink ref="B29" r:id="rId_hyperlink_56" tooltip="LTTH806LFW Datasheet" display="LTTH806LFW Datasheet"/>
    <hyperlink ref="A30" r:id="rId_hyperlink_57" tooltip="LTTH806LW" display="LTTH806LW"/>
    <hyperlink ref="B30" r:id="rId_hyperlink_58" tooltip="LTTH806LW Datasheet" display="LTTH806LW Datasheet"/>
    <hyperlink ref="A31" r:id="rId_hyperlink_59" tooltip="LTTH806RDW" display="LTTH806RDW"/>
    <hyperlink ref="B31" r:id="rId_hyperlink_60" tooltip="LTTH806RDW Datasheet" display="LTTH806RDW Datasheet"/>
    <hyperlink ref="A32" r:id="rId_hyperlink_61" tooltip="LTTH806RFW" display="LTTH806RFW"/>
    <hyperlink ref="B32" r:id="rId_hyperlink_62" tooltip="LTTH806RFW Datasheet" display="LTTH806RFW Datasheet"/>
    <hyperlink ref="A33" r:id="rId_hyperlink_63" tooltip="LTTH806RW" display="LTTH806RW"/>
    <hyperlink ref="B33" r:id="rId_hyperlink_64" tooltip="LTTH806RW Datasheet" display="LTTH806RW Datasheet"/>
    <hyperlink ref="A34" r:id="rId_hyperlink_65" tooltip="LTTH806SDF" display="LTTH806SDF"/>
    <hyperlink ref="B34" r:id="rId_hyperlink_66" tooltip="LTTH806SDF Datasheet" display="LTTH806SDF Datasheet"/>
    <hyperlink ref="A35" r:id="rId_hyperlink_67" tooltip="LTTH806SDFW" display="LTTH806SDFW"/>
    <hyperlink ref="B35" r:id="rId_hyperlink_68" tooltip="LTTH806SDFW Datasheet" display="LTTH806SDFW Datasheet"/>
    <hyperlink ref="A36" r:id="rId_hyperlink_69" tooltip="LTTH806SDW" display="LTTH806SDW"/>
    <hyperlink ref="B36" r:id="rId_hyperlink_70" tooltip="LTTH806SDW Datasheet" display="LTTH806SDW Datasheet"/>
    <hyperlink ref="A37" r:id="rId_hyperlink_71" tooltip="LTTH810FW" display="LTTH810FW"/>
    <hyperlink ref="B37" r:id="rId_hyperlink_72" tooltip="LTTH810FW Datasheet" display="LTTH810FW Datasheet"/>
    <hyperlink ref="A38" r:id="rId_hyperlink_73" tooltip="LTTH810W" display="LTTH810W"/>
    <hyperlink ref="B38" r:id="rId_hyperlink_74" tooltip="LTTH810W Datasheet" display="LTTH810W Datasheet"/>
    <hyperlink ref="A39" r:id="rId_hyperlink_75" tooltip="LTTH812FW" display="LTTH812FW"/>
    <hyperlink ref="B39" r:id="rId_hyperlink_76" tooltip="LTTH812FW Datasheet" display="LTTH812FW Datasheet"/>
    <hyperlink ref="A40" r:id="rId_hyperlink_77" tooltip="LTTH812W" display="LTTH812W"/>
    <hyperlink ref="B40" r:id="rId_hyperlink_78" tooltip="LTTH812W Datasheet" display="LTTH812W Datasheet"/>
    <hyperlink ref="A41" r:id="rId_hyperlink_79" tooltip="MUR460" display="MUR460"/>
    <hyperlink ref="B41" r:id="rId_hyperlink_80" tooltip="MUR460 Datasheet" display="MUR460 Datasheet"/>
    <hyperlink ref="A42" r:id="rId_hyperlink_81" tooltip="MUR460D" display="MUR460D"/>
    <hyperlink ref="B42" r:id="rId_hyperlink_82" tooltip="MUR460D Datasheet" display="MUR460D Datasheet"/>
    <hyperlink ref="A43" r:id="rId_hyperlink_83" tooltip="MURS360" display="MURS360"/>
    <hyperlink ref="B43" r:id="rId_hyperlink_84" tooltip="MURS360 Datasheet" display="MURS360 Datasheet"/>
    <hyperlink ref="A44" r:id="rId_hyperlink_85" tooltip="MURS360(LS)" display="MURS360(LS)"/>
    <hyperlink ref="B44" r:id="rId_hyperlink_86" tooltip="MURS360(LS) Datasheet" display="MURS360(LS) Datasheet"/>
    <hyperlink ref="A45" r:id="rId_hyperlink_87" tooltip="MURS360B" display="MURS360B"/>
    <hyperlink ref="B45" r:id="rId_hyperlink_88" tooltip="MURS360B Datasheet" display="MURS360B Datasheet"/>
    <hyperlink ref="A46" r:id="rId_hyperlink_89" tooltip="MURS360B(LS)" display="MURS360B(LS)"/>
    <hyperlink ref="B46" r:id="rId_hyperlink_90" tooltip="MURS360B(LS) Datasheet" display="MURS360B(LS) Datasheet"/>
    <hyperlink ref="A47" r:id="rId_hyperlink_91" tooltip="MURS4100C" display="MURS4100C"/>
    <hyperlink ref="B47" r:id="rId_hyperlink_92" tooltip="MURS4100C Datasheet" display="MURS4100C Datasheet"/>
    <hyperlink ref="A48" r:id="rId_hyperlink_93" tooltip="MURS460C" display="MURS460C"/>
    <hyperlink ref="B48" r:id="rId_hyperlink_94" tooltip="MURS460C Datasheet" display="MURS460C Datasheet"/>
    <hyperlink ref="A49" r:id="rId_hyperlink_95" tooltip="MURS460C(LS)" display="MURS460C(LS)"/>
    <hyperlink ref="B49" r:id="rId_hyperlink_96" tooltip="MURS460C(LS) Datasheet" display="MURS460C(LS)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2024-03-28T17:19:01-05:00</dcterms:created>
  <dcterms:modified xsi:type="dcterms:W3CDTF">2024-03-28T17:19:01-05:00</dcterms:modified>
  <dc:title>Untitled Spreadsheet</dc:title>
  <dc:description/>
  <dc:subject/>
  <cp:keywords/>
  <cp:category/>
</cp:coreProperties>
</file>