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'Worksheet'!$A$1:$AE$39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<sst xmlns="http://schemas.openxmlformats.org/spreadsheetml/2006/main" uniqueCount="134">
  <si>
    <t>Part Number</t>
  </si>
  <si>
    <t>Datasheet or Product Brief</t>
  </si>
  <si>
    <t>Product Page</t>
  </si>
  <si>
    <t>Description</t>
  </si>
  <si>
    <t>Application List</t>
  </si>
  <si>
    <t>Protocol List</t>
  </si>
  <si>
    <r>
      <rPr>
        <rFont val="Arial"/>
        <b val="true"/>
        <i val="false"/>
        <strike val="false"/>
        <color rgb="FF000000"/>
        <sz val="8"/>
        <u val="none"/>
      </rPr>
      <t xml:space="preserve">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</si>
  <si>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AEC Qualified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</si>
  <si>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</si>
  <si>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Quiescent Current Typ (μA)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</si>
  <si>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Operating Ambient Temperature (°C)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</si>
  <si>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Continuous Output Current (A)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</si>
  <si>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(MAX) Maximum Current Limit Fixed (A)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</si>
  <si>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Adjustable Current Limit</t>
    </r>
  </si>
  <si>
    <r>
      <rPr>
        <rFont val="Arial"/>
        <b val="true"/>
        <i val="false"/>
        <strike val="false"/>
        <color rgb="FF000000"/>
        <sz val="8"/>
        <u val="none"/>
      </rPr>
      <t xml:space="preserve">Channels</t>
    </r>
  </si>
  <si>
    <r>
      <rPr>
        <rFont val="Arial"/>
        <b val="true"/>
        <i val="false"/>
        <strike val="false"/>
        <color rgb="FF000000"/>
        <sz val="8"/>
        <u val="none"/>
      </rPr>
      <t xml:space="preserve">Enable Logic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</si>
  <si>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Operating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</si>
  <si>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Operating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</si>
  <si>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RDS(ON) (VIN = 5V) Typ (mΩ)</t>
    </r>
  </si>
  <si>
    <r>
      <rPr>
        <rFont val="Arial"/>
        <b val="true"/>
        <i val="false"/>
        <strike val="false"/>
        <color rgb="FF000000"/>
        <sz val="8"/>
        <u val="none"/>
      </rPr>
      <t xml:space="preserve">Reverse Current Block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</si>
  <si>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Power Supply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</si>
  <si>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Power Supply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</si>
  <si>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Output Discharge</t>
    </r>
  </si>
  <si>
    <r>
      <rPr>
        <rFont val="Arial"/>
        <b val="true"/>
        <i val="false"/>
        <strike val="false"/>
        <color rgb="FF000000"/>
        <sz val="8"/>
        <u val="none"/>
      </rPr>
      <t xml:space="preserve">(TYP) Output Rise Time mS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</si>
  <si>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 Output Latch Off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</si>
  <si>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OCP/SCP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</si>
  <si>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 Flag</t>
    </r>
  </si>
  <si>
    <r>
      <rPr>
        <rFont val="Arial"/>
        <b val="true"/>
        <i val="false"/>
        <strike val="false"/>
        <color rgb="FF000000"/>
        <sz val="8"/>
        <u val="none"/>
      </rPr>
      <t xml:space="preserve">Power Good</t>
    </r>
  </si>
  <si>
    <r>
      <rPr>
        <rFont val="Arial"/>
        <b val="true"/>
        <i val="false"/>
        <strike val="false"/>
        <color rgb="FF000000"/>
        <sz val="8"/>
        <u val="none"/>
      </rPr>
      <t xml:space="preserve">Overtemperature Protection</t>
    </r>
  </si>
  <si>
    <r>
      <rPr>
        <rFont val="Arial"/>
        <b val="true"/>
        <i val="false"/>
        <strike val="false"/>
        <color rgb="FF000000"/>
        <sz val="8"/>
        <u val="none"/>
      </rPr>
      <t xml:space="preserve">UL Certificate</t>
    </r>
  </si>
  <si>
    <t>Packages</t>
  </si>
  <si>
    <t>AP220309</t>
  </si>
  <si>
    <t>4A Load Switch with Configurable Slew Rate Control</t>
  </si>
  <si>
    <t>Load Switch</t>
  </si>
  <si>
    <t>No</t>
  </si>
  <si>
    <t>Standard</t>
  </si>
  <si>
    <t>Active High</t>
  </si>
  <si>
    <t>Yes</t>
  </si>
  <si>
    <t>NO</t>
  </si>
  <si>
    <t>U-DFN2015-8 (Type AX)</t>
  </si>
  <si>
    <t>AP221448</t>
  </si>
  <si>
    <t>2.5A Load Switch with Discharge</t>
  </si>
  <si>
    <t>U-DFN1610-8 (Type AX)</t>
  </si>
  <si>
    <t>AP221614</t>
  </si>
  <si>
    <t>AP2280</t>
  </si>
  <si>
    <t>Single Channel Slew Rate Controlled Load Switch</t>
  </si>
  <si>
    <t>Not Limited</t>
  </si>
  <si>
    <t>Adjustable</t>
  </si>
  <si>
    <t>0.1,1.0</t>
  </si>
  <si>
    <t>SOT25, U-DFN2018-6</t>
  </si>
  <si>
    <t>AP22800</t>
  </si>
  <si>
    <t>5V Single Channel Programmable Load Switch</t>
  </si>
  <si>
    <t>open drain</t>
  </si>
  <si>
    <t>U-DFN2116-8</t>
  </si>
  <si>
    <t>AP2281</t>
  </si>
  <si>
    <t>Single Slew Rate Controlled Load Switch</t>
  </si>
  <si>
    <t>Yes,No</t>
  </si>
  <si>
    <t>SOT26, U-DFN2018-6</t>
  </si>
  <si>
    <t>AP22908</t>
  </si>
  <si>
    <t>1.5A Single Slew Rate Controlled Load Switch</t>
  </si>
  <si>
    <t>SOT26, X1-WLB0909-4</t>
  </si>
  <si>
    <t>AP22913</t>
  </si>
  <si>
    <t>Single Slew Rate Controlled Load Switch With True Reverse Current Blocking</t>
  </si>
  <si>
    <t>54, 84</t>
  </si>
  <si>
    <t>X1-WLB0909-4, SOT26</t>
  </si>
  <si>
    <t>AP22916B</t>
  </si>
  <si>
    <t>2.0A Single Channel Load Switch With True Reverse Current Blocking</t>
  </si>
  <si>
    <t>X1-WLB0808-4</t>
  </si>
  <si>
    <t>AP22916C</t>
  </si>
  <si>
    <t>AP22916D</t>
  </si>
  <si>
    <t>0.05, 0.75</t>
  </si>
  <si>
    <t>AP22916E</t>
  </si>
  <si>
    <t>AP22919Q</t>
  </si>
  <si>
    <t>6V/1.5A, 90mΩ RON Switch with Short-Circuit Protection</t>
  </si>
  <si>
    <t>Automotive</t>
  </si>
  <si>
    <t>N/A</t>
  </si>
  <si>
    <t>SOT363 (Standard), SOT363</t>
  </si>
  <si>
    <t>AP22950</t>
  </si>
  <si>
    <t>High-Voltage USB PD VBUS Sink Path Power Switch</t>
  </si>
  <si>
    <t>Low</t>
  </si>
  <si>
    <t>U-WLB2515-15</t>
  </si>
  <si>
    <t>AP22966</t>
  </si>
  <si>
    <t>5V Dual Channel Programmable Load Switch</t>
  </si>
  <si>
    <t>V-DFN3020-14</t>
  </si>
  <si>
    <t>AP22970</t>
  </si>
  <si>
    <t>4 V/4 A, 4.7 mΩ RON Switch with Active Output Discharge</t>
  </si>
  <si>
    <t>X1-WLB1909-8</t>
  </si>
  <si>
    <t>AP22971</t>
  </si>
  <si>
    <t>4V/3A, 6.7mΩ RON Switch with Adjustable Turn-On And Power Good</t>
  </si>
  <si>
    <t>AP22980</t>
  </si>
  <si>
    <t>6V/6A Low RON Switch with Tri-State Soft-Start</t>
  </si>
  <si>
    <t>W-QFN1520-10</t>
  </si>
  <si>
    <t>DML1008LDS</t>
  </si>
  <si>
    <t>Single Channel Smart Load Switch</t>
  </si>
  <si>
    <t>8 (Max.)</t>
  </si>
  <si>
    <t>V-DFN3030-8 (Type R), V-DFN3030-8</t>
  </si>
  <si>
    <t>DML1010FDK</t>
  </si>
  <si>
    <t>SINGLE CHANNEL SMART LOAD SWITCH</t>
  </si>
  <si>
    <t>U-DFN2020-8 (Type K), U-DFN2020-8</t>
  </si>
  <si>
    <t>DML1012ALDS</t>
  </si>
  <si>
    <t>Single-Channel Smart Load Switch</t>
  </si>
  <si>
    <t>DML1012ALDSQ</t>
  </si>
  <si>
    <t>LOAD SWITCH</t>
  </si>
  <si>
    <t>-40~85</t>
  </si>
  <si>
    <t>V-DFN3030-8 (Type R)</t>
  </si>
  <si>
    <t>DML1012LDS</t>
  </si>
  <si>
    <t>DML10M8LDS</t>
  </si>
  <si>
    <t>DML2010LFDS</t>
  </si>
  <si>
    <t>SCP</t>
  </si>
  <si>
    <t>V-DFN2020-8 (Type N)</t>
  </si>
  <si>
    <t>DML22990LWG</t>
  </si>
  <si>
    <t>V-DFN3020-10 (Type C), V-DFN3020-10</t>
  </si>
  <si>
    <t>DML3006LFDS</t>
  </si>
  <si>
    <t>V-DFN2020-8 (Type F)</t>
  </si>
  <si>
    <t>DML3008LFDS</t>
  </si>
  <si>
    <t>DML3009LDC</t>
  </si>
  <si>
    <t>V-DFN3030-12 (Type B)</t>
  </si>
  <si>
    <t>DML3011ALFDS</t>
  </si>
  <si>
    <t>DML3012LDC</t>
  </si>
  <si>
    <t>DML3017LDC</t>
  </si>
  <si>
    <t>Open Drain</t>
  </si>
  <si>
    <t>DML3017LDCQ</t>
  </si>
  <si>
    <t>DML3020UDC</t>
  </si>
  <si>
    <t>Not limited</t>
  </si>
  <si>
    <t>OCP/SCP</t>
  </si>
  <si>
    <t>V-DFN3030-12 (Type C)</t>
  </si>
  <si>
    <t>DPS1113</t>
  </si>
  <si>
    <t>5.5V/3.5A 1-Ch Power Switch With Fast Role Swap</t>
  </si>
  <si>
    <t>V-QFN4040-17</t>
  </si>
  <si>
    <t>DPS1133</t>
  </si>
  <si>
    <t>24V/3A 1-Ch Power Switch With Fast Role Swap</t>
  </si>
  <si>
    <t>DPS1133FIAQ</t>
  </si>
  <si>
    <t>DPS1135</t>
  </si>
  <si>
    <t>24V/5A 1-Ch Power Switch With Fast Role Swap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</si>
</sst>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sheet/download/AP220309.pdf" TargetMode="External"/><Relationship Id="rId_hyperlink_2" Type="http://schemas.openxmlformats.org/officeDocument/2006/relationships/hyperlink" Target="https://www.diodes.com/part/view/AP220309" TargetMode="External"/><Relationship Id="rId_hyperlink_3" Type="http://schemas.openxmlformats.org/officeDocument/2006/relationships/hyperlink" Target="https://www.diodes.com/datasheet/download/AP221448.pdf" TargetMode="External"/><Relationship Id="rId_hyperlink_4" Type="http://schemas.openxmlformats.org/officeDocument/2006/relationships/hyperlink" Target="https://www.diodes.com/part/view/AP221448" TargetMode="External"/><Relationship Id="rId_hyperlink_5" Type="http://schemas.openxmlformats.org/officeDocument/2006/relationships/hyperlink" Target="https://www.diodes.com/datasheet/download/AP221614.pdf" TargetMode="External"/><Relationship Id="rId_hyperlink_6" Type="http://schemas.openxmlformats.org/officeDocument/2006/relationships/hyperlink" Target="https://www.diodes.com/part/view/AP221614" TargetMode="External"/><Relationship Id="rId_hyperlink_7" Type="http://schemas.openxmlformats.org/officeDocument/2006/relationships/hyperlink" Target="https://www.diodes.com/datasheet/download/AP2280.pdf" TargetMode="External"/><Relationship Id="rId_hyperlink_8" Type="http://schemas.openxmlformats.org/officeDocument/2006/relationships/hyperlink" Target="https://www.diodes.com/part/view/AP2280" TargetMode="External"/><Relationship Id="rId_hyperlink_9" Type="http://schemas.openxmlformats.org/officeDocument/2006/relationships/hyperlink" Target="https://www.diodes.com/datasheet/download/AP22800.pdf" TargetMode="External"/><Relationship Id="rId_hyperlink_10" Type="http://schemas.openxmlformats.org/officeDocument/2006/relationships/hyperlink" Target="https://www.diodes.com/part/view/AP22800" TargetMode="External"/><Relationship Id="rId_hyperlink_11" Type="http://schemas.openxmlformats.org/officeDocument/2006/relationships/hyperlink" Target="https://www.diodes.com/datasheet/download/AP2281.pdf" TargetMode="External"/><Relationship Id="rId_hyperlink_12" Type="http://schemas.openxmlformats.org/officeDocument/2006/relationships/hyperlink" Target="https://www.diodes.com/part/view/AP2281" TargetMode="External"/><Relationship Id="rId_hyperlink_13" Type="http://schemas.openxmlformats.org/officeDocument/2006/relationships/hyperlink" Target="https://www.diodes.com/datasheet/download/AP22908.pdf" TargetMode="External"/><Relationship Id="rId_hyperlink_14" Type="http://schemas.openxmlformats.org/officeDocument/2006/relationships/hyperlink" Target="https://www.diodes.com/part/view/AP22908" TargetMode="External"/><Relationship Id="rId_hyperlink_15" Type="http://schemas.openxmlformats.org/officeDocument/2006/relationships/hyperlink" Target="https://www.diodes.com/datasheet/download/AP22913.pdf" TargetMode="External"/><Relationship Id="rId_hyperlink_16" Type="http://schemas.openxmlformats.org/officeDocument/2006/relationships/hyperlink" Target="https://www.diodes.com/part/view/AP22913" TargetMode="External"/><Relationship Id="rId_hyperlink_17" Type="http://schemas.openxmlformats.org/officeDocument/2006/relationships/hyperlink" Target="https://www.diodes.com/datasheet/download/AP22916.pdf" TargetMode="External"/><Relationship Id="rId_hyperlink_18" Type="http://schemas.openxmlformats.org/officeDocument/2006/relationships/hyperlink" Target="https://www.diodes.com/part/view/AP22916B" TargetMode="External"/><Relationship Id="rId_hyperlink_19" Type="http://schemas.openxmlformats.org/officeDocument/2006/relationships/hyperlink" Target="https://www.diodes.com/datasheet/download/AP22916.pdf" TargetMode="External"/><Relationship Id="rId_hyperlink_20" Type="http://schemas.openxmlformats.org/officeDocument/2006/relationships/hyperlink" Target="https://www.diodes.com/part/view/AP22916C" TargetMode="External"/><Relationship Id="rId_hyperlink_21" Type="http://schemas.openxmlformats.org/officeDocument/2006/relationships/hyperlink" Target="https://www.diodes.com/datasheet/download/AP22916.pdf" TargetMode="External"/><Relationship Id="rId_hyperlink_22" Type="http://schemas.openxmlformats.org/officeDocument/2006/relationships/hyperlink" Target="https://www.diodes.com/part/view/AP22916D" TargetMode="External"/><Relationship Id="rId_hyperlink_23" Type="http://schemas.openxmlformats.org/officeDocument/2006/relationships/hyperlink" Target="https://www.diodes.com/datasheet/download/AP22916.pdf" TargetMode="External"/><Relationship Id="rId_hyperlink_24" Type="http://schemas.openxmlformats.org/officeDocument/2006/relationships/hyperlink" Target="https://www.diodes.com/part/view/AP22916E" TargetMode="External"/><Relationship Id="rId_hyperlink_25" Type="http://schemas.openxmlformats.org/officeDocument/2006/relationships/hyperlink" Target="https://www.diodes.com/datasheet/download/AP22919Q.pdf" TargetMode="External"/><Relationship Id="rId_hyperlink_26" Type="http://schemas.openxmlformats.org/officeDocument/2006/relationships/hyperlink" Target="https://www.diodes.com/part/view/AP22919Q" TargetMode="External"/><Relationship Id="rId_hyperlink_27" Type="http://schemas.openxmlformats.org/officeDocument/2006/relationships/hyperlink" Target="https://www.diodes.com/datasheet/download/AP22950.pdf" TargetMode="External"/><Relationship Id="rId_hyperlink_28" Type="http://schemas.openxmlformats.org/officeDocument/2006/relationships/hyperlink" Target="https://www.diodes.com/part/view/AP22950" TargetMode="External"/><Relationship Id="rId_hyperlink_29" Type="http://schemas.openxmlformats.org/officeDocument/2006/relationships/hyperlink" Target="https://www.diodes.com/datasheet/download/AP22966.pdf" TargetMode="External"/><Relationship Id="rId_hyperlink_30" Type="http://schemas.openxmlformats.org/officeDocument/2006/relationships/hyperlink" Target="https://www.diodes.com/part/view/AP22966" TargetMode="External"/><Relationship Id="rId_hyperlink_31" Type="http://schemas.openxmlformats.org/officeDocument/2006/relationships/hyperlink" Target="https://www.diodes.com/datasheet/download/AP22970.pdf" TargetMode="External"/><Relationship Id="rId_hyperlink_32" Type="http://schemas.openxmlformats.org/officeDocument/2006/relationships/hyperlink" Target="https://www.diodes.com/part/view/AP22970" TargetMode="External"/><Relationship Id="rId_hyperlink_33" Type="http://schemas.openxmlformats.org/officeDocument/2006/relationships/hyperlink" Target="https://www.diodes.com/datasheet/download/AP22971.pdf" TargetMode="External"/><Relationship Id="rId_hyperlink_34" Type="http://schemas.openxmlformats.org/officeDocument/2006/relationships/hyperlink" Target="https://www.diodes.com/part/view/AP22971" TargetMode="External"/><Relationship Id="rId_hyperlink_35" Type="http://schemas.openxmlformats.org/officeDocument/2006/relationships/hyperlink" Target="https://www.diodes.com/datasheet/download/AP22980.pdf" TargetMode="External"/><Relationship Id="rId_hyperlink_36" Type="http://schemas.openxmlformats.org/officeDocument/2006/relationships/hyperlink" Target="https://www.diodes.com/part/view/AP22980" TargetMode="External"/><Relationship Id="rId_hyperlink_37" Type="http://schemas.openxmlformats.org/officeDocument/2006/relationships/hyperlink" Target="https://www.diodes.com/datasheet/download/DML1008LDS.pdf" TargetMode="External"/><Relationship Id="rId_hyperlink_38" Type="http://schemas.openxmlformats.org/officeDocument/2006/relationships/hyperlink" Target="https://www.diodes.com/part/view/DML1008LDS" TargetMode="External"/><Relationship Id="rId_hyperlink_39" Type="http://schemas.openxmlformats.org/officeDocument/2006/relationships/hyperlink" Target="https://www.diodes.com/datasheet/download/DML1010FDK.pdf" TargetMode="External"/><Relationship Id="rId_hyperlink_40" Type="http://schemas.openxmlformats.org/officeDocument/2006/relationships/hyperlink" Target="https://www.diodes.com/part/view/DML1010FDK" TargetMode="External"/><Relationship Id="rId_hyperlink_41" Type="http://schemas.openxmlformats.org/officeDocument/2006/relationships/hyperlink" Target="https://www.diodes.com/datasheet/download/DML1012ALDS.pdf" TargetMode="External"/><Relationship Id="rId_hyperlink_42" Type="http://schemas.openxmlformats.org/officeDocument/2006/relationships/hyperlink" Target="https://www.diodes.com/part/view/DML1012ALDS" TargetMode="External"/><Relationship Id="rId_hyperlink_43" Type="http://schemas.openxmlformats.org/officeDocument/2006/relationships/hyperlink" Target="https://www.diodes.com/datasheet/download/DML1012ALDSQ.pdf" TargetMode="External"/><Relationship Id="rId_hyperlink_44" Type="http://schemas.openxmlformats.org/officeDocument/2006/relationships/hyperlink" Target="https://www.diodes.com/part/view/DML1012ALDSQ" TargetMode="External"/><Relationship Id="rId_hyperlink_45" Type="http://schemas.openxmlformats.org/officeDocument/2006/relationships/hyperlink" Target="https://www.diodes.com/datasheet/download/DML1012LDS.pdf" TargetMode="External"/><Relationship Id="rId_hyperlink_46" Type="http://schemas.openxmlformats.org/officeDocument/2006/relationships/hyperlink" Target="https://www.diodes.com/part/view/DML1012LDS" TargetMode="External"/><Relationship Id="rId_hyperlink_47" Type="http://schemas.openxmlformats.org/officeDocument/2006/relationships/hyperlink" Target="https://www.diodes.com/datasheet/download/DML10M8LDS.pdf" TargetMode="External"/><Relationship Id="rId_hyperlink_48" Type="http://schemas.openxmlformats.org/officeDocument/2006/relationships/hyperlink" Target="https://www.diodes.com/part/view/DML10M8LDS" TargetMode="External"/><Relationship Id="rId_hyperlink_49" Type="http://schemas.openxmlformats.org/officeDocument/2006/relationships/hyperlink" Target="https://www.diodes.com/datasheet/download/DML2010LFDS.pdf" TargetMode="External"/><Relationship Id="rId_hyperlink_50" Type="http://schemas.openxmlformats.org/officeDocument/2006/relationships/hyperlink" Target="https://www.diodes.com/part/view/DML2010LFDS" TargetMode="External"/><Relationship Id="rId_hyperlink_51" Type="http://schemas.openxmlformats.org/officeDocument/2006/relationships/hyperlink" Target="https://www.diodes.com/datasheet/download/DML22990LWG.pdf" TargetMode="External"/><Relationship Id="rId_hyperlink_52" Type="http://schemas.openxmlformats.org/officeDocument/2006/relationships/hyperlink" Target="https://www.diodes.com/part/view/DML22990LWG" TargetMode="External"/><Relationship Id="rId_hyperlink_53" Type="http://schemas.openxmlformats.org/officeDocument/2006/relationships/hyperlink" Target="https://www.diodes.com/datasheet/download/DML3006LFDS.pdf" TargetMode="External"/><Relationship Id="rId_hyperlink_54" Type="http://schemas.openxmlformats.org/officeDocument/2006/relationships/hyperlink" Target="https://www.diodes.com/part/view/DML3006LFDS" TargetMode="External"/><Relationship Id="rId_hyperlink_55" Type="http://schemas.openxmlformats.org/officeDocument/2006/relationships/hyperlink" Target="https://www.diodes.com/datasheet/download/DML3008LFDS.pdf" TargetMode="External"/><Relationship Id="rId_hyperlink_56" Type="http://schemas.openxmlformats.org/officeDocument/2006/relationships/hyperlink" Target="https://www.diodes.com/part/view/DML3008LFDS" TargetMode="External"/><Relationship Id="rId_hyperlink_57" Type="http://schemas.openxmlformats.org/officeDocument/2006/relationships/hyperlink" Target="https://www.diodes.com/datasheet/download/DML3009LDC.pdf" TargetMode="External"/><Relationship Id="rId_hyperlink_58" Type="http://schemas.openxmlformats.org/officeDocument/2006/relationships/hyperlink" Target="https://www.diodes.com/part/view/DML3009LDC" TargetMode="External"/><Relationship Id="rId_hyperlink_59" Type="http://schemas.openxmlformats.org/officeDocument/2006/relationships/hyperlink" Target="https://www.diodes.com/datasheet/download/DML3011ALFDS.pdf" TargetMode="External"/><Relationship Id="rId_hyperlink_60" Type="http://schemas.openxmlformats.org/officeDocument/2006/relationships/hyperlink" Target="https://www.diodes.com/part/view/DML3011ALFDS" TargetMode="External"/><Relationship Id="rId_hyperlink_61" Type="http://schemas.openxmlformats.org/officeDocument/2006/relationships/hyperlink" Target="https://www.diodes.com/datasheet/download/DML3012LDC.pdf" TargetMode="External"/><Relationship Id="rId_hyperlink_62" Type="http://schemas.openxmlformats.org/officeDocument/2006/relationships/hyperlink" Target="https://www.diodes.com/part/view/DML3012LDC" TargetMode="External"/><Relationship Id="rId_hyperlink_63" Type="http://schemas.openxmlformats.org/officeDocument/2006/relationships/hyperlink" Target="https://www.diodes.com/datasheet/download/DML3017LDC.pdf" TargetMode="External"/><Relationship Id="rId_hyperlink_64" Type="http://schemas.openxmlformats.org/officeDocument/2006/relationships/hyperlink" Target="https://www.diodes.com/part/view/DML3017LDC" TargetMode="External"/><Relationship Id="rId_hyperlink_65" Type="http://schemas.openxmlformats.org/officeDocument/2006/relationships/hyperlink" Target="https://www.diodes.com/datasheet/download/DML3017LDCQ.pdf" TargetMode="External"/><Relationship Id="rId_hyperlink_66" Type="http://schemas.openxmlformats.org/officeDocument/2006/relationships/hyperlink" Target="https://www.diodes.com/part/view/DML3017LDCQ" TargetMode="External"/><Relationship Id="rId_hyperlink_67" Type="http://schemas.openxmlformats.org/officeDocument/2006/relationships/hyperlink" Target="https://www.diodes.com/datasheet/download/DML3020UDC.pdf" TargetMode="External"/><Relationship Id="rId_hyperlink_68" Type="http://schemas.openxmlformats.org/officeDocument/2006/relationships/hyperlink" Target="https://www.diodes.com/part/view/DML3020UDC" TargetMode="External"/><Relationship Id="rId_hyperlink_69" Type="http://schemas.openxmlformats.org/officeDocument/2006/relationships/hyperlink" Target="https://www.diodes.com/datasheet/download/DPS1113.pdf" TargetMode="External"/><Relationship Id="rId_hyperlink_70" Type="http://schemas.openxmlformats.org/officeDocument/2006/relationships/hyperlink" Target="https://www.diodes.com/part/view/DPS1113" TargetMode="External"/><Relationship Id="rId_hyperlink_71" Type="http://schemas.openxmlformats.org/officeDocument/2006/relationships/hyperlink" Target="https://www.diodes.com/datasheet/download/DPS1133.pdf" TargetMode="External"/><Relationship Id="rId_hyperlink_72" Type="http://schemas.openxmlformats.org/officeDocument/2006/relationships/hyperlink" Target="https://www.diodes.com/part/view/DPS1133" TargetMode="External"/><Relationship Id="rId_hyperlink_73" Type="http://schemas.openxmlformats.org/officeDocument/2006/relationships/hyperlink" Target="https://www.diodes.com/datasheet/download/DPS1133FIAQ.pdf" TargetMode="External"/><Relationship Id="rId_hyperlink_74" Type="http://schemas.openxmlformats.org/officeDocument/2006/relationships/hyperlink" Target="https://www.diodes.com/part/view/DPS1133FIAQ" TargetMode="External"/><Relationship Id="rId_hyperlink_75" Type="http://schemas.openxmlformats.org/officeDocument/2006/relationships/hyperlink" Target="https://www.diodes.com/datasheet/download/DPS1135.pdf" TargetMode="External"/><Relationship Id="rId_hyperlink_76" Type="http://schemas.openxmlformats.org/officeDocument/2006/relationships/hyperlink" Target="https://www.diodes.com/part/view/DPS1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AE39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  <col min="17" max="17" width="11.92" customWidth="true" style="0"/>
    <col min="18" max="18" width="11.92" customWidth="true" style="0"/>
    <col min="19" max="19" width="11.92" customWidth="true" style="0"/>
    <col min="20" max="20" width="11.92" customWidth="true" style="0"/>
    <col min="21" max="21" width="11.92" customWidth="true" style="0"/>
    <col min="22" max="22" width="11.92" customWidth="true" style="0"/>
    <col min="23" max="23" width="11.92" customWidth="true" style="0"/>
    <col min="24" max="24" width="11.92" customWidth="true" style="0"/>
    <col min="25" max="25" width="11.92" customWidth="true" style="0"/>
    <col min="26" max="26" width="11.92" customWidth="true" style="0"/>
    <col min="27" max="27" width="11.92" customWidth="true" style="0"/>
    <col min="28" max="28" width="11.92" customWidth="true" style="0"/>
    <col min="29" max="29" width="11.92" customWidth="true" style="0"/>
    <col min="30" max="30" width="11.92" customWidth="true" style="0"/>
    <col min="31" max="31" width="11.92" customWidth="true" style="0"/>
  </cols>
  <sheetData>
    <row r="1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Type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AEC Qualified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Quiescent Current Typ (μA)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Operating Ambient Temperature (°C)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Continuous Output Current (A)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(MAX) Maximum Current Limit Fixed (A)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Adjustable Current Limit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Channels</t>
          </r>
        </is>
      </c>
      <c r="P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Enable Logic</t>
          </r>
        </is>
      </c>
      <c r="Q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Operating Voltage (V)</t>
          </r>
        </is>
      </c>
      <c r="R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Operating Voltage (V)</t>
          </r>
        </is>
      </c>
      <c r="S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RDS(ON) (VIN = 5V) Typ (mΩ)</t>
          </r>
        </is>
      </c>
      <c r="T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Reverse Current Block</t>
          </r>
        </is>
      </c>
      <c r="U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Power Supply Voltage (V)</t>
          </r>
        </is>
      </c>
      <c r="V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Power Supply Voltage (V)</t>
          </r>
        </is>
      </c>
      <c r="W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Output Discharge</t>
          </r>
        </is>
      </c>
      <c r="X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(TYP) Output Rise Time mS</t>
          </r>
        </is>
      </c>
      <c r="Y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 Output Latch Off</t>
          </r>
        </is>
      </c>
      <c r="Z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OCP/SCP</t>
          </r>
        </is>
      </c>
      <c r="AA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 Flag</t>
          </r>
        </is>
      </c>
      <c r="AB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Power Good</t>
          </r>
        </is>
      </c>
      <c r="AC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Overtemperature Protection</t>
          </r>
        </is>
      </c>
      <c r="AD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UL Certificate</t>
          </r>
        </is>
      </c>
      <c r="AE1" s="1" t="s">
        <v>30</v>
      </c>
    </row>
    <row r="2" spans="1:31">
      <c r="A2" t="s">
        <v>31</v>
      </c>
      <c r="B2" s="2" t="str">
        <f>Hyperlink("https://www.diodes.com/datasheet/download/AP220309.pdf")</f>
        <v>https://www.diodes.com/datasheet/download/AP220309.pdf</v>
      </c>
      <c r="C2" t="str">
        <f>Hyperlink("https://www.diodes.com/part/view/AP220309","AP220309")</f>
        <v>AP220309</v>
      </c>
      <c r="D2" t="s">
        <v>32</v>
      </c>
      <c r="G2" t="s">
        <v>33</v>
      </c>
      <c r="H2" t="s">
        <v>34</v>
      </c>
      <c r="I2" t="s">
        <v>35</v>
      </c>
      <c r="J2">
        <v>25</v>
      </c>
      <c r="L2">
        <v>4</v>
      </c>
      <c r="O2">
        <v>1</v>
      </c>
      <c r="P2" t="s">
        <v>36</v>
      </c>
      <c r="Q2">
        <v>0.9</v>
      </c>
      <c r="R2">
        <v>4.5</v>
      </c>
      <c r="S2">
        <v>7.3</v>
      </c>
      <c r="T2" t="s">
        <v>34</v>
      </c>
      <c r="W2" t="s">
        <v>34</v>
      </c>
      <c r="AC2" t="s">
        <v>37</v>
      </c>
      <c r="AD2" t="s">
        <v>38</v>
      </c>
      <c r="AE2" t="s">
        <v>39</v>
      </c>
    </row>
    <row r="3" spans="1:31">
      <c r="A3" t="s">
        <v>40</v>
      </c>
      <c r="B3" s="2" t="str">
        <f>Hyperlink("https://www.diodes.com/datasheet/download/AP221448.pdf")</f>
        <v>https://www.diodes.com/datasheet/download/AP221448.pdf</v>
      </c>
      <c r="C3" t="str">
        <f>Hyperlink("https://www.diodes.com/part/view/AP221448","AP221448")</f>
        <v>AP221448</v>
      </c>
      <c r="D3" t="s">
        <v>41</v>
      </c>
      <c r="G3" t="s">
        <v>33</v>
      </c>
      <c r="H3" t="s">
        <v>34</v>
      </c>
      <c r="I3" t="s">
        <v>35</v>
      </c>
      <c r="J3">
        <v>25</v>
      </c>
      <c r="L3">
        <v>2.5</v>
      </c>
      <c r="O3">
        <v>1</v>
      </c>
      <c r="P3" t="s">
        <v>36</v>
      </c>
      <c r="Q3">
        <v>2.5</v>
      </c>
      <c r="R3">
        <v>5.5</v>
      </c>
      <c r="W3" t="s">
        <v>37</v>
      </c>
      <c r="AC3" t="s">
        <v>37</v>
      </c>
      <c r="AD3" t="s">
        <v>38</v>
      </c>
      <c r="AE3" t="s">
        <v>42</v>
      </c>
    </row>
    <row r="4" spans="1:31">
      <c r="A4" t="s">
        <v>43</v>
      </c>
      <c r="B4" s="2" t="str">
        <f>Hyperlink("https://www.diodes.com/datasheet/download/AP221614.pdf")</f>
        <v>https://www.diodes.com/datasheet/download/AP221614.pdf</v>
      </c>
      <c r="C4" t="str">
        <f>Hyperlink("https://www.diodes.com/part/view/AP221614","AP221614")</f>
        <v>AP221614</v>
      </c>
      <c r="D4" t="s">
        <v>32</v>
      </c>
      <c r="G4" t="s">
        <v>33</v>
      </c>
      <c r="H4" t="s">
        <v>34</v>
      </c>
      <c r="I4" t="s">
        <v>35</v>
      </c>
      <c r="J4">
        <v>25</v>
      </c>
      <c r="L4">
        <v>4</v>
      </c>
      <c r="P4" t="s">
        <v>36</v>
      </c>
      <c r="Q4">
        <v>2.5</v>
      </c>
      <c r="R4">
        <v>5.5</v>
      </c>
      <c r="S4">
        <v>7.2</v>
      </c>
      <c r="T4" t="s">
        <v>34</v>
      </c>
      <c r="W4" t="s">
        <v>37</v>
      </c>
      <c r="AC4" t="s">
        <v>37</v>
      </c>
      <c r="AD4" t="s">
        <v>38</v>
      </c>
      <c r="AE4" t="s">
        <v>39</v>
      </c>
    </row>
    <row r="5" spans="1:31">
      <c r="A5" t="s">
        <v>44</v>
      </c>
      <c r="B5" s="2" t="str">
        <f>Hyperlink("https://www.diodes.com/datasheet/download/AP2280.pdf")</f>
        <v>https://www.diodes.com/datasheet/download/AP2280.pdf</v>
      </c>
      <c r="C5" t="str">
        <f>Hyperlink("https://www.diodes.com/part/view/AP2280","AP2280")</f>
        <v>AP2280</v>
      </c>
      <c r="D5" t="s">
        <v>45</v>
      </c>
      <c r="G5" t="s">
        <v>33</v>
      </c>
      <c r="H5" t="s">
        <v>34</v>
      </c>
      <c r="I5" t="s">
        <v>35</v>
      </c>
      <c r="J5">
        <v>0.004</v>
      </c>
      <c r="L5">
        <v>2</v>
      </c>
      <c r="M5" t="s">
        <v>46</v>
      </c>
      <c r="O5">
        <v>1</v>
      </c>
      <c r="P5" t="s">
        <v>36</v>
      </c>
      <c r="Q5">
        <v>1.5</v>
      </c>
      <c r="R5">
        <v>6</v>
      </c>
      <c r="S5">
        <v>80</v>
      </c>
      <c r="T5" t="s">
        <v>34</v>
      </c>
      <c r="U5">
        <v>1.5</v>
      </c>
      <c r="V5">
        <v>6</v>
      </c>
      <c r="W5" t="s">
        <v>47</v>
      </c>
      <c r="X5" t="s">
        <v>48</v>
      </c>
      <c r="AA5" t="s">
        <v>34</v>
      </c>
      <c r="AB5" t="s">
        <v>34</v>
      </c>
      <c r="AC5" t="s">
        <v>37</v>
      </c>
      <c r="AD5" t="s">
        <v>34</v>
      </c>
      <c r="AE5" t="s">
        <v>49</v>
      </c>
    </row>
    <row r="6" spans="1:31">
      <c r="A6" t="s">
        <v>50</v>
      </c>
      <c r="B6" s="2" t="str">
        <f>Hyperlink("https://www.diodes.com/datasheet/download/AP22800.pdf")</f>
        <v>https://www.diodes.com/datasheet/download/AP22800.pdf</v>
      </c>
      <c r="C6" t="str">
        <f>Hyperlink("https://www.diodes.com/part/view/AP22800","AP22800")</f>
        <v>AP22800</v>
      </c>
      <c r="D6" t="s">
        <v>51</v>
      </c>
      <c r="G6" t="s">
        <v>33</v>
      </c>
      <c r="H6" t="s">
        <v>34</v>
      </c>
      <c r="I6" t="s">
        <v>35</v>
      </c>
      <c r="J6">
        <v>20</v>
      </c>
      <c r="L6">
        <v>4</v>
      </c>
      <c r="M6" t="s">
        <v>46</v>
      </c>
      <c r="O6">
        <v>1</v>
      </c>
      <c r="P6" t="s">
        <v>36</v>
      </c>
      <c r="Q6">
        <v>1.5</v>
      </c>
      <c r="R6">
        <v>5.5</v>
      </c>
      <c r="S6">
        <v>16</v>
      </c>
      <c r="T6" t="s">
        <v>34</v>
      </c>
      <c r="U6">
        <v>1.5</v>
      </c>
      <c r="V6">
        <v>5.5</v>
      </c>
      <c r="W6" t="s">
        <v>47</v>
      </c>
      <c r="X6" t="s">
        <v>47</v>
      </c>
      <c r="AA6" t="s">
        <v>34</v>
      </c>
      <c r="AB6" t="s">
        <v>52</v>
      </c>
      <c r="AC6" t="s">
        <v>37</v>
      </c>
      <c r="AD6" t="s">
        <v>34</v>
      </c>
      <c r="AE6" t="s">
        <v>53</v>
      </c>
    </row>
    <row r="7" spans="1:31">
      <c r="A7" t="s">
        <v>54</v>
      </c>
      <c r="B7" s="2" t="str">
        <f>Hyperlink("https://www.diodes.com/datasheet/download/AP2281.pdf")</f>
        <v>https://www.diodes.com/datasheet/download/AP2281.pdf</v>
      </c>
      <c r="C7" t="str">
        <f>Hyperlink("https://www.diodes.com/part/view/AP2281","AP2281")</f>
        <v>AP2281</v>
      </c>
      <c r="D7" t="s">
        <v>55</v>
      </c>
      <c r="G7" t="s">
        <v>33</v>
      </c>
      <c r="H7" t="s">
        <v>34</v>
      </c>
      <c r="I7" t="s">
        <v>35</v>
      </c>
      <c r="J7">
        <v>0.01</v>
      </c>
      <c r="L7">
        <v>2</v>
      </c>
      <c r="M7" t="s">
        <v>46</v>
      </c>
      <c r="O7">
        <v>1</v>
      </c>
      <c r="P7" t="s">
        <v>36</v>
      </c>
      <c r="Q7">
        <v>1.5</v>
      </c>
      <c r="R7">
        <v>6</v>
      </c>
      <c r="S7">
        <v>80</v>
      </c>
      <c r="T7" t="s">
        <v>34</v>
      </c>
      <c r="U7">
        <v>1.5</v>
      </c>
      <c r="V7">
        <v>6</v>
      </c>
      <c r="W7" t="s">
        <v>56</v>
      </c>
      <c r="X7" t="s">
        <v>48</v>
      </c>
      <c r="AA7" t="s">
        <v>34</v>
      </c>
      <c r="AB7" t="s">
        <v>34</v>
      </c>
      <c r="AC7" t="s">
        <v>37</v>
      </c>
      <c r="AD7" t="s">
        <v>34</v>
      </c>
      <c r="AE7" t="s">
        <v>57</v>
      </c>
    </row>
    <row r="8" spans="1:31">
      <c r="A8" t="s">
        <v>58</v>
      </c>
      <c r="B8" s="2" t="str">
        <f>Hyperlink("https://www.diodes.com/datasheet/download/AP22908.pdf")</f>
        <v>https://www.diodes.com/datasheet/download/AP22908.pdf</v>
      </c>
      <c r="C8" t="str">
        <f>Hyperlink("https://www.diodes.com/part/view/AP22908","AP22908")</f>
        <v>AP22908</v>
      </c>
      <c r="D8" t="s">
        <v>59</v>
      </c>
      <c r="G8" t="s">
        <v>33</v>
      </c>
      <c r="H8" t="s">
        <v>34</v>
      </c>
      <c r="I8" t="s">
        <v>35</v>
      </c>
      <c r="J8">
        <v>0.05</v>
      </c>
      <c r="L8">
        <v>1.5</v>
      </c>
      <c r="M8" t="s">
        <v>46</v>
      </c>
      <c r="O8">
        <v>1</v>
      </c>
      <c r="P8" t="s">
        <v>36</v>
      </c>
      <c r="Q8">
        <v>1.08</v>
      </c>
      <c r="R8">
        <v>3.6</v>
      </c>
      <c r="T8" t="s">
        <v>34</v>
      </c>
      <c r="U8">
        <v>1.08</v>
      </c>
      <c r="V8">
        <v>3.6</v>
      </c>
      <c r="W8" t="s">
        <v>37</v>
      </c>
      <c r="X8">
        <v>0.105</v>
      </c>
      <c r="AA8" t="s">
        <v>34</v>
      </c>
      <c r="AB8" t="s">
        <v>34</v>
      </c>
      <c r="AC8" t="s">
        <v>37</v>
      </c>
      <c r="AD8" t="s">
        <v>34</v>
      </c>
      <c r="AE8" t="s">
        <v>60</v>
      </c>
    </row>
    <row r="9" spans="1:31">
      <c r="A9" t="s">
        <v>61</v>
      </c>
      <c r="B9" s="2" t="str">
        <f>Hyperlink("https://www.diodes.com/datasheet/download/AP22913.pdf")</f>
        <v>https://www.diodes.com/datasheet/download/AP22913.pdf</v>
      </c>
      <c r="C9" t="str">
        <f>Hyperlink("https://www.diodes.com/part/view/AP22913","AP22913")</f>
        <v>AP22913</v>
      </c>
      <c r="D9" t="s">
        <v>62</v>
      </c>
      <c r="G9" t="s">
        <v>33</v>
      </c>
      <c r="H9" t="s">
        <v>34</v>
      </c>
      <c r="I9" t="s">
        <v>35</v>
      </c>
      <c r="J9">
        <v>1</v>
      </c>
      <c r="L9">
        <v>2</v>
      </c>
      <c r="M9" t="s">
        <v>46</v>
      </c>
      <c r="O9">
        <v>1</v>
      </c>
      <c r="P9" t="s">
        <v>36</v>
      </c>
      <c r="Q9">
        <v>1.4</v>
      </c>
      <c r="R9">
        <v>5.5</v>
      </c>
      <c r="S9" t="s">
        <v>63</v>
      </c>
      <c r="T9" t="s">
        <v>37</v>
      </c>
      <c r="U9">
        <v>1.4</v>
      </c>
      <c r="V9">
        <v>5.5</v>
      </c>
      <c r="W9" t="s">
        <v>37</v>
      </c>
      <c r="X9">
        <v>0.66</v>
      </c>
      <c r="AA9" t="s">
        <v>34</v>
      </c>
      <c r="AB9" t="s">
        <v>34</v>
      </c>
      <c r="AC9" t="s">
        <v>37</v>
      </c>
      <c r="AD9" t="s">
        <v>34</v>
      </c>
      <c r="AE9" t="s">
        <v>64</v>
      </c>
    </row>
    <row r="10" spans="1:31">
      <c r="A10" t="s">
        <v>65</v>
      </c>
      <c r="B10" s="2" t="str">
        <f>Hyperlink("https://www.diodes.com/datasheet/download/AP22916.pdf")</f>
        <v>https://www.diodes.com/datasheet/download/AP22916.pdf</v>
      </c>
      <c r="C10" t="str">
        <f>Hyperlink("https://www.diodes.com/part/view/AP22916B","AP22916B")</f>
        <v>AP22916B</v>
      </c>
      <c r="D10" t="s">
        <v>66</v>
      </c>
      <c r="G10" t="s">
        <v>33</v>
      </c>
      <c r="H10" t="s">
        <v>34</v>
      </c>
      <c r="I10" t="s">
        <v>35</v>
      </c>
      <c r="J10">
        <v>0.3</v>
      </c>
      <c r="L10">
        <v>2</v>
      </c>
      <c r="M10" t="s">
        <v>46</v>
      </c>
      <c r="O10">
        <v>1</v>
      </c>
      <c r="P10" t="s">
        <v>36</v>
      </c>
      <c r="Q10">
        <v>1.3</v>
      </c>
      <c r="R10">
        <v>5.5</v>
      </c>
      <c r="S10">
        <v>60</v>
      </c>
      <c r="T10" t="s">
        <v>37</v>
      </c>
      <c r="U10">
        <v>1.3</v>
      </c>
      <c r="V10">
        <v>5.5</v>
      </c>
      <c r="W10" t="s">
        <v>37</v>
      </c>
      <c r="X10">
        <v>0.042</v>
      </c>
      <c r="AA10" t="s">
        <v>34</v>
      </c>
      <c r="AB10" t="s">
        <v>34</v>
      </c>
      <c r="AC10" t="s">
        <v>37</v>
      </c>
      <c r="AD10" t="s">
        <v>34</v>
      </c>
      <c r="AE10" t="s">
        <v>67</v>
      </c>
    </row>
    <row r="11" spans="1:31">
      <c r="A11" t="s">
        <v>68</v>
      </c>
      <c r="B11" s="2" t="str">
        <f>Hyperlink("https://www.diodes.com/datasheet/download/AP22916.pdf")</f>
        <v>https://www.diodes.com/datasheet/download/AP22916.pdf</v>
      </c>
      <c r="C11" t="str">
        <f>Hyperlink("https://www.diodes.com/part/view/AP22916C","AP22916C")</f>
        <v>AP22916C</v>
      </c>
      <c r="D11" t="s">
        <v>66</v>
      </c>
      <c r="G11" t="s">
        <v>33</v>
      </c>
      <c r="H11" t="s">
        <v>34</v>
      </c>
      <c r="I11" t="s">
        <v>35</v>
      </c>
      <c r="J11">
        <v>0.3</v>
      </c>
      <c r="L11">
        <v>2</v>
      </c>
      <c r="M11" t="s">
        <v>46</v>
      </c>
      <c r="O11">
        <v>1</v>
      </c>
      <c r="P11" t="s">
        <v>36</v>
      </c>
      <c r="Q11">
        <v>1.3</v>
      </c>
      <c r="R11">
        <v>5.5</v>
      </c>
      <c r="S11">
        <v>60</v>
      </c>
      <c r="T11" t="s">
        <v>37</v>
      </c>
      <c r="U11">
        <v>1.3</v>
      </c>
      <c r="V11">
        <v>5.5</v>
      </c>
      <c r="W11" t="s">
        <v>37</v>
      </c>
      <c r="X11">
        <v>0.75</v>
      </c>
      <c r="AA11" t="s">
        <v>34</v>
      </c>
      <c r="AB11" t="s">
        <v>34</v>
      </c>
      <c r="AC11" t="s">
        <v>37</v>
      </c>
      <c r="AD11" t="s">
        <v>34</v>
      </c>
      <c r="AE11" t="s">
        <v>67</v>
      </c>
    </row>
    <row r="12" spans="1:31">
      <c r="A12" t="s">
        <v>69</v>
      </c>
      <c r="B12" s="2" t="str">
        <f>Hyperlink("https://www.diodes.com/datasheet/download/AP22916.pdf")</f>
        <v>https://www.diodes.com/datasheet/download/AP22916.pdf</v>
      </c>
      <c r="C12" t="str">
        <f>Hyperlink("https://www.diodes.com/part/view/AP22916D","AP22916D")</f>
        <v>AP22916D</v>
      </c>
      <c r="D12" t="s">
        <v>66</v>
      </c>
      <c r="G12" t="s">
        <v>33</v>
      </c>
      <c r="H12" t="s">
        <v>34</v>
      </c>
      <c r="I12" t="s">
        <v>35</v>
      </c>
      <c r="J12">
        <v>0.3</v>
      </c>
      <c r="L12">
        <v>2</v>
      </c>
      <c r="M12" t="s">
        <v>46</v>
      </c>
      <c r="O12">
        <v>1</v>
      </c>
      <c r="P12" t="s">
        <v>36</v>
      </c>
      <c r="Q12">
        <v>1.3</v>
      </c>
      <c r="R12">
        <v>5.5</v>
      </c>
      <c r="S12">
        <v>54</v>
      </c>
      <c r="T12" t="s">
        <v>37</v>
      </c>
      <c r="U12">
        <v>1.3</v>
      </c>
      <c r="V12">
        <v>5.5</v>
      </c>
      <c r="W12" t="s">
        <v>37</v>
      </c>
      <c r="X12" t="s">
        <v>70</v>
      </c>
      <c r="AA12" t="s">
        <v>34</v>
      </c>
      <c r="AB12" t="s">
        <v>34</v>
      </c>
      <c r="AC12" t="s">
        <v>37</v>
      </c>
      <c r="AD12" t="s">
        <v>34</v>
      </c>
      <c r="AE12" t="s">
        <v>67</v>
      </c>
    </row>
    <row r="13" spans="1:31">
      <c r="A13" t="s">
        <v>71</v>
      </c>
      <c r="B13" s="2" t="str">
        <f>Hyperlink("https://www.diodes.com/datasheet/download/AP22916.pdf")</f>
        <v>https://www.diodes.com/datasheet/download/AP22916.pdf</v>
      </c>
      <c r="C13" t="str">
        <f>Hyperlink("https://www.diodes.com/part/view/AP22916E","AP22916E")</f>
        <v>AP22916E</v>
      </c>
      <c r="D13" t="s">
        <v>66</v>
      </c>
      <c r="G13" t="s">
        <v>33</v>
      </c>
      <c r="H13" t="s">
        <v>34</v>
      </c>
      <c r="I13" t="s">
        <v>35</v>
      </c>
      <c r="J13">
        <v>0.3</v>
      </c>
      <c r="L13">
        <v>2</v>
      </c>
      <c r="M13" t="s">
        <v>46</v>
      </c>
      <c r="O13">
        <v>1</v>
      </c>
      <c r="P13" t="s">
        <v>36</v>
      </c>
      <c r="Q13">
        <v>1.3</v>
      </c>
      <c r="R13">
        <v>5.5</v>
      </c>
      <c r="S13">
        <v>54</v>
      </c>
      <c r="T13" t="s">
        <v>37</v>
      </c>
      <c r="U13">
        <v>1.3</v>
      </c>
      <c r="V13">
        <v>5.5</v>
      </c>
      <c r="W13" t="s">
        <v>37</v>
      </c>
      <c r="X13" t="s">
        <v>70</v>
      </c>
      <c r="AA13" t="s">
        <v>34</v>
      </c>
      <c r="AB13" t="s">
        <v>34</v>
      </c>
      <c r="AC13" t="s">
        <v>37</v>
      </c>
      <c r="AD13" t="s">
        <v>34</v>
      </c>
      <c r="AE13" t="s">
        <v>67</v>
      </c>
    </row>
    <row r="14" spans="1:31">
      <c r="A14" t="s">
        <v>72</v>
      </c>
      <c r="B14" s="2" t="str">
        <f>Hyperlink("https://www.diodes.com/datasheet/download/AP22919Q.pdf")</f>
        <v>https://www.diodes.com/datasheet/download/AP22919Q.pdf</v>
      </c>
      <c r="C14" t="str">
        <f>Hyperlink("https://www.diodes.com/part/view/AP22919Q","AP22919Q")</f>
        <v>AP22919Q</v>
      </c>
      <c r="D14" t="s">
        <v>73</v>
      </c>
      <c r="G14" t="s">
        <v>33</v>
      </c>
      <c r="H14" t="s">
        <v>37</v>
      </c>
      <c r="I14" t="s">
        <v>74</v>
      </c>
      <c r="J14">
        <v>7</v>
      </c>
      <c r="L14">
        <v>1.5</v>
      </c>
      <c r="M14" t="s">
        <v>75</v>
      </c>
      <c r="O14">
        <v>1</v>
      </c>
      <c r="P14" t="s">
        <v>36</v>
      </c>
      <c r="Q14">
        <v>1.6</v>
      </c>
      <c r="R14">
        <v>5.5</v>
      </c>
      <c r="S14">
        <v>90</v>
      </c>
      <c r="W14" t="s">
        <v>37</v>
      </c>
      <c r="X14">
        <v>1.28</v>
      </c>
      <c r="Y14" t="s">
        <v>34</v>
      </c>
      <c r="AA14" t="s">
        <v>34</v>
      </c>
      <c r="AB14" t="s">
        <v>34</v>
      </c>
      <c r="AC14" t="s">
        <v>37</v>
      </c>
      <c r="AD14" t="s">
        <v>34</v>
      </c>
      <c r="AE14" t="s">
        <v>76</v>
      </c>
    </row>
    <row r="15" spans="1:31">
      <c r="A15" t="s">
        <v>77</v>
      </c>
      <c r="B15" s="2" t="str">
        <f>Hyperlink("https://www.diodes.com/datasheet/download/AP22950.pdf")</f>
        <v>https://www.diodes.com/datasheet/download/AP22950.pdf</v>
      </c>
      <c r="C15" t="str">
        <f>Hyperlink("https://www.diodes.com/part/view/AP22950","AP22950")</f>
        <v>AP22950</v>
      </c>
      <c r="D15" t="s">
        <v>78</v>
      </c>
      <c r="G15" t="s">
        <v>33</v>
      </c>
      <c r="H15" t="s">
        <v>34</v>
      </c>
      <c r="I15" t="s">
        <v>35</v>
      </c>
      <c r="J15">
        <v>70</v>
      </c>
      <c r="L15">
        <v>5</v>
      </c>
      <c r="M15" t="s">
        <v>75</v>
      </c>
      <c r="O15">
        <v>1</v>
      </c>
      <c r="P15" t="s">
        <v>79</v>
      </c>
      <c r="Q15">
        <v>2.5</v>
      </c>
      <c r="R15">
        <v>22.5</v>
      </c>
      <c r="S15">
        <v>30</v>
      </c>
      <c r="T15" t="s">
        <v>37</v>
      </c>
      <c r="W15" t="s">
        <v>34</v>
      </c>
      <c r="X15">
        <v>3.4</v>
      </c>
      <c r="AB15" t="s">
        <v>37</v>
      </c>
      <c r="AD15" t="s">
        <v>34</v>
      </c>
      <c r="AE15" t="s">
        <v>80</v>
      </c>
    </row>
    <row r="16" spans="1:31">
      <c r="A16" t="s">
        <v>81</v>
      </c>
      <c r="B16" s="2" t="str">
        <f>Hyperlink("https://www.diodes.com/datasheet/download/AP22966.pdf")</f>
        <v>https://www.diodes.com/datasheet/download/AP22966.pdf</v>
      </c>
      <c r="C16" t="str">
        <f>Hyperlink("https://www.diodes.com/part/view/AP22966","AP22966")</f>
        <v>AP22966</v>
      </c>
      <c r="D16" t="s">
        <v>82</v>
      </c>
      <c r="G16" t="s">
        <v>33</v>
      </c>
      <c r="H16" t="s">
        <v>34</v>
      </c>
      <c r="I16" t="s">
        <v>35</v>
      </c>
      <c r="J16">
        <v>45</v>
      </c>
      <c r="L16">
        <v>6</v>
      </c>
      <c r="M16" t="s">
        <v>46</v>
      </c>
      <c r="O16">
        <v>2</v>
      </c>
      <c r="P16" t="s">
        <v>36</v>
      </c>
      <c r="Q16">
        <v>0.8</v>
      </c>
      <c r="R16">
        <v>5.5</v>
      </c>
      <c r="S16">
        <v>17</v>
      </c>
      <c r="T16" t="s">
        <v>34</v>
      </c>
      <c r="U16">
        <v>0.8</v>
      </c>
      <c r="V16">
        <v>5.5</v>
      </c>
      <c r="W16" t="s">
        <v>37</v>
      </c>
      <c r="X16" t="s">
        <v>47</v>
      </c>
      <c r="AA16" t="s">
        <v>34</v>
      </c>
      <c r="AB16" t="s">
        <v>34</v>
      </c>
      <c r="AC16" t="s">
        <v>37</v>
      </c>
      <c r="AD16" t="s">
        <v>34</v>
      </c>
      <c r="AE16" t="s">
        <v>83</v>
      </c>
    </row>
    <row r="17" spans="1:31">
      <c r="A17" t="s">
        <v>84</v>
      </c>
      <c r="B17" s="2" t="str">
        <f>Hyperlink("https://www.diodes.com/datasheet/download/AP22970.pdf")</f>
        <v>https://www.diodes.com/datasheet/download/AP22970.pdf</v>
      </c>
      <c r="C17" t="str">
        <f>Hyperlink("https://www.diodes.com/part/view/AP22970","AP22970")</f>
        <v>AP22970</v>
      </c>
      <c r="D17" t="s">
        <v>85</v>
      </c>
      <c r="G17" t="s">
        <v>33</v>
      </c>
      <c r="H17" t="s">
        <v>34</v>
      </c>
      <c r="I17" t="s">
        <v>35</v>
      </c>
      <c r="J17">
        <v>30</v>
      </c>
      <c r="L17">
        <v>4</v>
      </c>
      <c r="O17">
        <v>1</v>
      </c>
      <c r="P17" t="s">
        <v>36</v>
      </c>
      <c r="Q17">
        <v>0.65</v>
      </c>
      <c r="R17">
        <v>3.6</v>
      </c>
      <c r="S17">
        <v>4.7</v>
      </c>
      <c r="T17" t="s">
        <v>34</v>
      </c>
      <c r="W17" t="s">
        <v>37</v>
      </c>
      <c r="X17">
        <v>1.23</v>
      </c>
      <c r="AB17" t="s">
        <v>37</v>
      </c>
      <c r="AD17" t="s">
        <v>34</v>
      </c>
      <c r="AE17" t="s">
        <v>86</v>
      </c>
    </row>
    <row r="18" spans="1:31">
      <c r="A18" t="s">
        <v>87</v>
      </c>
      <c r="B18" s="2" t="str">
        <f>Hyperlink("https://www.diodes.com/datasheet/download/AP22971.pdf")</f>
        <v>https://www.diodes.com/datasheet/download/AP22971.pdf</v>
      </c>
      <c r="C18" t="str">
        <f>Hyperlink("https://www.diodes.com/part/view/AP22971","AP22971")</f>
        <v>AP22971</v>
      </c>
      <c r="D18" t="s">
        <v>88</v>
      </c>
      <c r="G18" t="s">
        <v>33</v>
      </c>
      <c r="I18" t="s">
        <v>35</v>
      </c>
      <c r="J18">
        <v>30</v>
      </c>
      <c r="L18">
        <v>3</v>
      </c>
      <c r="O18">
        <v>1</v>
      </c>
      <c r="P18" t="s">
        <v>36</v>
      </c>
      <c r="Q18">
        <v>0.65</v>
      </c>
      <c r="R18">
        <v>3.6</v>
      </c>
      <c r="S18">
        <v>6.7</v>
      </c>
      <c r="T18" t="s">
        <v>34</v>
      </c>
      <c r="W18" t="s">
        <v>37</v>
      </c>
      <c r="X18">
        <v>1.23</v>
      </c>
      <c r="AB18" t="s">
        <v>37</v>
      </c>
      <c r="AD18" t="s">
        <v>34</v>
      </c>
      <c r="AE18" t="s">
        <v>86</v>
      </c>
    </row>
    <row r="19" spans="1:31">
      <c r="A19" t="s">
        <v>89</v>
      </c>
      <c r="B19" s="2" t="str">
        <f>Hyperlink("https://www.diodes.com/datasheet/download/AP22980.pdf")</f>
        <v>https://www.diodes.com/datasheet/download/AP22980.pdf</v>
      </c>
      <c r="C19" t="str">
        <f>Hyperlink("https://www.diodes.com/part/view/AP22980","AP22980")</f>
        <v>AP22980</v>
      </c>
      <c r="D19" t="s">
        <v>90</v>
      </c>
      <c r="G19" t="s">
        <v>33</v>
      </c>
      <c r="H19" t="s">
        <v>34</v>
      </c>
      <c r="I19" t="s">
        <v>35</v>
      </c>
      <c r="J19">
        <v>60</v>
      </c>
      <c r="L19">
        <v>6</v>
      </c>
      <c r="M19" t="s">
        <v>46</v>
      </c>
      <c r="O19">
        <v>1</v>
      </c>
      <c r="P19" t="s">
        <v>36</v>
      </c>
      <c r="Q19">
        <v>2.2</v>
      </c>
      <c r="R19">
        <v>5.5</v>
      </c>
      <c r="S19">
        <v>5.1</v>
      </c>
      <c r="T19" t="s">
        <v>34</v>
      </c>
      <c r="U19">
        <v>2.2</v>
      </c>
      <c r="V19">
        <v>5.5</v>
      </c>
      <c r="W19" t="s">
        <v>37</v>
      </c>
      <c r="X19" t="s">
        <v>47</v>
      </c>
      <c r="Y19" t="s">
        <v>34</v>
      </c>
      <c r="AA19" t="s">
        <v>34</v>
      </c>
      <c r="AB19" t="s">
        <v>34</v>
      </c>
      <c r="AC19" t="s">
        <v>37</v>
      </c>
      <c r="AD19" t="s">
        <v>34</v>
      </c>
      <c r="AE19" t="s">
        <v>91</v>
      </c>
    </row>
    <row r="20" spans="1:31">
      <c r="A20" t="s">
        <v>92</v>
      </c>
      <c r="B20" s="2" t="str">
        <f>Hyperlink("https://www.diodes.com/datasheet/download/DML1008LDS.pdf")</f>
        <v>https://www.diodes.com/datasheet/download/DML1008LDS.pdf</v>
      </c>
      <c r="C20" t="str">
        <f>Hyperlink("https://www.diodes.com/part/view/DML1008LDS","DML1008LDS")</f>
        <v>DML1008LDS</v>
      </c>
      <c r="D20" t="s">
        <v>93</v>
      </c>
      <c r="G20" t="s">
        <v>33</v>
      </c>
      <c r="H20" t="s">
        <v>34</v>
      </c>
      <c r="I20" t="s">
        <v>35</v>
      </c>
      <c r="J20">
        <v>35</v>
      </c>
      <c r="L20">
        <v>6</v>
      </c>
      <c r="M20" t="s">
        <v>46</v>
      </c>
      <c r="N20" t="s">
        <v>34</v>
      </c>
      <c r="O20">
        <v>1</v>
      </c>
      <c r="P20" t="s">
        <v>36</v>
      </c>
      <c r="Q20">
        <v>0.8</v>
      </c>
      <c r="R20">
        <v>4</v>
      </c>
      <c r="S20" t="s">
        <v>94</v>
      </c>
      <c r="T20" t="s">
        <v>34</v>
      </c>
      <c r="U20">
        <v>3.2</v>
      </c>
      <c r="V20">
        <v>5.5</v>
      </c>
      <c r="W20" t="s">
        <v>37</v>
      </c>
      <c r="X20">
        <v>0.01</v>
      </c>
      <c r="Y20" t="s">
        <v>34</v>
      </c>
      <c r="Z20" t="s">
        <v>34</v>
      </c>
      <c r="AA20" t="s">
        <v>34</v>
      </c>
      <c r="AB20" t="s">
        <v>34</v>
      </c>
      <c r="AC20" t="s">
        <v>34</v>
      </c>
      <c r="AD20" t="s">
        <v>34</v>
      </c>
      <c r="AE20" t="s">
        <v>95</v>
      </c>
    </row>
    <row r="21" spans="1:31">
      <c r="A21" t="s">
        <v>96</v>
      </c>
      <c r="B21" s="2" t="str">
        <f>Hyperlink("https://www.diodes.com/datasheet/download/DML1010FDK.pdf")</f>
        <v>https://www.diodes.com/datasheet/download/DML1010FDK.pdf</v>
      </c>
      <c r="C21" t="str">
        <f>Hyperlink("https://www.diodes.com/part/view/DML1010FDK","DML1010FDK")</f>
        <v>DML1010FDK</v>
      </c>
      <c r="D21" t="s">
        <v>97</v>
      </c>
      <c r="G21" t="s">
        <v>33</v>
      </c>
      <c r="H21" t="s">
        <v>34</v>
      </c>
      <c r="I21" t="s">
        <v>35</v>
      </c>
      <c r="J21">
        <v>35</v>
      </c>
      <c r="L21">
        <v>6</v>
      </c>
      <c r="M21" t="s">
        <v>46</v>
      </c>
      <c r="N21" t="s">
        <v>34</v>
      </c>
      <c r="O21">
        <v>1</v>
      </c>
      <c r="P21" t="s">
        <v>36</v>
      </c>
      <c r="Q21">
        <v>0.8</v>
      </c>
      <c r="R21">
        <v>4</v>
      </c>
      <c r="S21" t="s">
        <v>94</v>
      </c>
      <c r="T21" t="s">
        <v>34</v>
      </c>
      <c r="U21">
        <v>3.2</v>
      </c>
      <c r="V21">
        <v>5.5</v>
      </c>
      <c r="W21" t="s">
        <v>37</v>
      </c>
      <c r="X21">
        <v>0.01</v>
      </c>
      <c r="Y21" t="s">
        <v>34</v>
      </c>
      <c r="Z21" t="s">
        <v>34</v>
      </c>
      <c r="AA21" t="s">
        <v>34</v>
      </c>
      <c r="AB21" t="s">
        <v>34</v>
      </c>
      <c r="AC21" t="s">
        <v>34</v>
      </c>
      <c r="AD21" t="s">
        <v>34</v>
      </c>
      <c r="AE21" t="s">
        <v>98</v>
      </c>
    </row>
    <row r="22" spans="1:31">
      <c r="A22" t="s">
        <v>99</v>
      </c>
      <c r="B22" s="2" t="str">
        <f>Hyperlink("https://www.diodes.com/datasheet/download/DML1012ALDS.pdf")</f>
        <v>https://www.diodes.com/datasheet/download/DML1012ALDS.pdf</v>
      </c>
      <c r="C22" t="str">
        <f>Hyperlink("https://www.diodes.com/part/view/DML1012ALDS","DML1012ALDS")</f>
        <v>DML1012ALDS</v>
      </c>
      <c r="D22" t="s">
        <v>100</v>
      </c>
      <c r="G22" t="s">
        <v>33</v>
      </c>
      <c r="H22" t="s">
        <v>34</v>
      </c>
      <c r="I22" t="s">
        <v>35</v>
      </c>
      <c r="J22">
        <v>28</v>
      </c>
      <c r="L22">
        <v>6</v>
      </c>
      <c r="M22">
        <v>9</v>
      </c>
      <c r="N22" t="s">
        <v>34</v>
      </c>
      <c r="O22">
        <v>1</v>
      </c>
      <c r="P22" t="s">
        <v>36</v>
      </c>
      <c r="Q22">
        <v>0.8</v>
      </c>
      <c r="R22">
        <v>4</v>
      </c>
      <c r="S22">
        <v>6</v>
      </c>
      <c r="T22" t="s">
        <v>34</v>
      </c>
      <c r="U22">
        <v>3.2</v>
      </c>
      <c r="V22">
        <v>5.5</v>
      </c>
      <c r="W22" t="s">
        <v>37</v>
      </c>
      <c r="X22">
        <v>0.02</v>
      </c>
      <c r="Y22" t="s">
        <v>34</v>
      </c>
      <c r="Z22" t="s">
        <v>34</v>
      </c>
      <c r="AA22" t="s">
        <v>34</v>
      </c>
      <c r="AB22" t="s">
        <v>34</v>
      </c>
      <c r="AC22" t="s">
        <v>34</v>
      </c>
      <c r="AD22" t="s">
        <v>34</v>
      </c>
      <c r="AE22" t="s">
        <v>95</v>
      </c>
    </row>
    <row r="23" spans="1:31">
      <c r="A23" t="s">
        <v>101</v>
      </c>
      <c r="B23" s="2" t="str">
        <f>Hyperlink("https://www.diodes.com/datasheet/download/DML1012ALDSQ.pdf")</f>
        <v>https://www.diodes.com/datasheet/download/DML1012ALDSQ.pdf</v>
      </c>
      <c r="C23" t="str">
        <f>Hyperlink("https://www.diodes.com/part/view/DML1012ALDSQ","DML1012ALDSQ")</f>
        <v>DML1012ALDSQ</v>
      </c>
      <c r="D23" t="s">
        <v>100</v>
      </c>
      <c r="G23" t="s">
        <v>102</v>
      </c>
      <c r="H23" t="s">
        <v>37</v>
      </c>
      <c r="I23" t="s">
        <v>74</v>
      </c>
      <c r="J23">
        <v>28</v>
      </c>
      <c r="K23" t="s">
        <v>103</v>
      </c>
      <c r="L23">
        <v>6</v>
      </c>
      <c r="M23">
        <v>9</v>
      </c>
      <c r="N23" t="s">
        <v>34</v>
      </c>
      <c r="O23">
        <v>1</v>
      </c>
      <c r="P23" t="s">
        <v>36</v>
      </c>
      <c r="Q23">
        <v>0.8</v>
      </c>
      <c r="R23">
        <v>4</v>
      </c>
      <c r="S23">
        <v>6</v>
      </c>
      <c r="T23" t="s">
        <v>34</v>
      </c>
      <c r="U23">
        <v>3.2</v>
      </c>
      <c r="V23">
        <v>5.5</v>
      </c>
      <c r="W23" t="s">
        <v>37</v>
      </c>
      <c r="X23">
        <v>0.02</v>
      </c>
      <c r="Y23" t="s">
        <v>34</v>
      </c>
      <c r="Z23" t="s">
        <v>34</v>
      </c>
      <c r="AA23" t="s">
        <v>34</v>
      </c>
      <c r="AB23" t="s">
        <v>34</v>
      </c>
      <c r="AC23" t="s">
        <v>34</v>
      </c>
      <c r="AD23" t="s">
        <v>34</v>
      </c>
      <c r="AE23" t="s">
        <v>104</v>
      </c>
    </row>
    <row r="24" spans="1:31">
      <c r="A24" t="s">
        <v>105</v>
      </c>
      <c r="B24" s="2" t="str">
        <f>Hyperlink("https://www.diodes.com/datasheet/download/DML1012LDS.pdf")</f>
        <v>https://www.diodes.com/datasheet/download/DML1012LDS.pdf</v>
      </c>
      <c r="C24" t="str">
        <f>Hyperlink("https://www.diodes.com/part/view/DML1012LDS","DML1012LDS")</f>
        <v>DML1012LDS</v>
      </c>
      <c r="D24" t="s">
        <v>97</v>
      </c>
      <c r="G24" t="s">
        <v>33</v>
      </c>
      <c r="H24" t="s">
        <v>34</v>
      </c>
      <c r="I24" t="s">
        <v>35</v>
      </c>
      <c r="J24">
        <v>28</v>
      </c>
      <c r="L24">
        <v>6</v>
      </c>
      <c r="M24" t="s">
        <v>46</v>
      </c>
      <c r="N24" t="s">
        <v>34</v>
      </c>
      <c r="O24">
        <v>1</v>
      </c>
      <c r="P24" t="s">
        <v>36</v>
      </c>
      <c r="Q24">
        <v>0.8</v>
      </c>
      <c r="R24">
        <v>4</v>
      </c>
      <c r="S24" t="s">
        <v>94</v>
      </c>
      <c r="T24" t="s">
        <v>34</v>
      </c>
      <c r="U24">
        <v>3.2</v>
      </c>
      <c r="V24">
        <v>5.5</v>
      </c>
      <c r="W24" t="s">
        <v>37</v>
      </c>
      <c r="X24">
        <v>0.02</v>
      </c>
      <c r="Y24" t="s">
        <v>34</v>
      </c>
      <c r="Z24" t="s">
        <v>34</v>
      </c>
      <c r="AA24" t="s">
        <v>34</v>
      </c>
      <c r="AB24" t="s">
        <v>34</v>
      </c>
      <c r="AC24" t="s">
        <v>34</v>
      </c>
      <c r="AD24" t="s">
        <v>34</v>
      </c>
      <c r="AE24" t="s">
        <v>95</v>
      </c>
    </row>
    <row r="25" spans="1:31">
      <c r="A25" t="s">
        <v>106</v>
      </c>
      <c r="B25" s="2" t="str">
        <f>Hyperlink("https://www.diodes.com/datasheet/download/DML10M8LDS.pdf")</f>
        <v>https://www.diodes.com/datasheet/download/DML10M8LDS.pdf</v>
      </c>
      <c r="C25" t="str">
        <f>Hyperlink("https://www.diodes.com/part/view/DML10M8LDS","DML10M8LDS")</f>
        <v>DML10M8LDS</v>
      </c>
      <c r="D25" t="s">
        <v>93</v>
      </c>
      <c r="G25" t="s">
        <v>33</v>
      </c>
      <c r="H25" t="s">
        <v>34</v>
      </c>
      <c r="I25" t="s">
        <v>35</v>
      </c>
      <c r="J25">
        <v>35</v>
      </c>
      <c r="L25">
        <v>6</v>
      </c>
      <c r="M25" t="s">
        <v>46</v>
      </c>
      <c r="N25" t="s">
        <v>34</v>
      </c>
      <c r="O25">
        <v>1</v>
      </c>
      <c r="P25" t="s">
        <v>36</v>
      </c>
      <c r="Q25">
        <v>0.8</v>
      </c>
      <c r="R25">
        <v>4</v>
      </c>
      <c r="S25">
        <v>8</v>
      </c>
      <c r="T25" t="s">
        <v>34</v>
      </c>
      <c r="U25">
        <v>3.2</v>
      </c>
      <c r="V25">
        <v>5.5</v>
      </c>
      <c r="W25" t="s">
        <v>37</v>
      </c>
      <c r="X25">
        <v>0.01</v>
      </c>
      <c r="Y25" t="s">
        <v>34</v>
      </c>
      <c r="Z25" t="s">
        <v>34</v>
      </c>
      <c r="AA25" t="s">
        <v>34</v>
      </c>
      <c r="AB25" t="s">
        <v>34</v>
      </c>
      <c r="AC25" t="s">
        <v>34</v>
      </c>
      <c r="AD25" t="s">
        <v>34</v>
      </c>
      <c r="AE25" t="s">
        <v>95</v>
      </c>
    </row>
    <row r="26" spans="1:31">
      <c r="A26" t="s">
        <v>107</v>
      </c>
      <c r="B26" s="2" t="str">
        <f>Hyperlink("https://www.diodes.com/datasheet/download/DML2010LFDS.pdf")</f>
        <v>https://www.diodes.com/datasheet/download/DML2010LFDS.pdf</v>
      </c>
      <c r="C26" t="str">
        <f>Hyperlink("https://www.diodes.com/part/view/DML2010LFDS","DML2010LFDS")</f>
        <v>DML2010LFDS</v>
      </c>
      <c r="D26" t="s">
        <v>100</v>
      </c>
      <c r="G26" t="s">
        <v>33</v>
      </c>
      <c r="H26" t="s">
        <v>34</v>
      </c>
      <c r="I26" t="s">
        <v>35</v>
      </c>
      <c r="J26">
        <v>150</v>
      </c>
      <c r="L26">
        <v>10.5</v>
      </c>
      <c r="M26" t="s">
        <v>46</v>
      </c>
      <c r="N26" t="s">
        <v>34</v>
      </c>
      <c r="O26">
        <v>1</v>
      </c>
      <c r="P26" t="s">
        <v>36</v>
      </c>
      <c r="Q26">
        <v>0.5</v>
      </c>
      <c r="R26">
        <v>13.5</v>
      </c>
      <c r="S26">
        <v>6</v>
      </c>
      <c r="T26" t="s">
        <v>34</v>
      </c>
      <c r="U26">
        <v>3</v>
      </c>
      <c r="V26">
        <v>5.5</v>
      </c>
      <c r="W26" t="s">
        <v>37</v>
      </c>
      <c r="X26">
        <v>0.3</v>
      </c>
      <c r="Y26" t="s">
        <v>34</v>
      </c>
      <c r="Z26" t="s">
        <v>108</v>
      </c>
      <c r="AA26" t="s">
        <v>34</v>
      </c>
      <c r="AB26" t="s">
        <v>52</v>
      </c>
      <c r="AC26" t="s">
        <v>37</v>
      </c>
      <c r="AD26" t="s">
        <v>34</v>
      </c>
      <c r="AE26" t="s">
        <v>109</v>
      </c>
    </row>
    <row r="27" spans="1:31">
      <c r="A27" t="s">
        <v>110</v>
      </c>
      <c r="B27" s="2" t="str">
        <f>Hyperlink("https://www.diodes.com/datasheet/download/DML22990LWG.pdf")</f>
        <v>https://www.diodes.com/datasheet/download/DML22990LWG.pdf</v>
      </c>
      <c r="C27" t="str">
        <f>Hyperlink("https://www.diodes.com/part/view/DML22990LWG","DML22990LWG")</f>
        <v>DML22990LWG</v>
      </c>
      <c r="D27" t="s">
        <v>100</v>
      </c>
      <c r="G27" t="s">
        <v>33</v>
      </c>
      <c r="H27" t="s">
        <v>34</v>
      </c>
      <c r="I27" t="s">
        <v>35</v>
      </c>
      <c r="J27">
        <v>65</v>
      </c>
      <c r="L27">
        <v>10</v>
      </c>
      <c r="M27" t="s">
        <v>46</v>
      </c>
      <c r="N27" t="s">
        <v>34</v>
      </c>
      <c r="O27">
        <v>1</v>
      </c>
      <c r="P27" t="s">
        <v>36</v>
      </c>
      <c r="Q27">
        <v>0.6</v>
      </c>
      <c r="R27">
        <v>5.5</v>
      </c>
      <c r="S27">
        <v>3.9</v>
      </c>
      <c r="T27" t="s">
        <v>34</v>
      </c>
      <c r="U27">
        <v>2.5</v>
      </c>
      <c r="V27">
        <v>5.5</v>
      </c>
      <c r="W27" t="s">
        <v>37</v>
      </c>
      <c r="X27">
        <v>0.015</v>
      </c>
      <c r="Y27" t="s">
        <v>34</v>
      </c>
      <c r="Z27" t="s">
        <v>34</v>
      </c>
      <c r="AA27" t="s">
        <v>34</v>
      </c>
      <c r="AB27" t="s">
        <v>52</v>
      </c>
      <c r="AC27" t="s">
        <v>34</v>
      </c>
      <c r="AD27" t="s">
        <v>34</v>
      </c>
      <c r="AE27" t="s">
        <v>111</v>
      </c>
    </row>
    <row r="28" spans="1:31">
      <c r="A28" t="s">
        <v>112</v>
      </c>
      <c r="B28" s="2" t="str">
        <f>Hyperlink("https://www.diodes.com/datasheet/download/DML3006LFDS.pdf")</f>
        <v>https://www.diodes.com/datasheet/download/DML3006LFDS.pdf</v>
      </c>
      <c r="C28" t="str">
        <f>Hyperlink("https://www.diodes.com/part/view/DML3006LFDS","DML3006LFDS")</f>
        <v>DML3006LFDS</v>
      </c>
      <c r="D28" t="s">
        <v>93</v>
      </c>
      <c r="G28" t="s">
        <v>33</v>
      </c>
      <c r="H28" t="s">
        <v>34</v>
      </c>
      <c r="I28" t="s">
        <v>35</v>
      </c>
      <c r="J28">
        <v>310</v>
      </c>
      <c r="L28">
        <v>11</v>
      </c>
      <c r="M28" t="s">
        <v>46</v>
      </c>
      <c r="N28" t="s">
        <v>34</v>
      </c>
      <c r="O28">
        <v>1</v>
      </c>
      <c r="P28" t="s">
        <v>36</v>
      </c>
      <c r="Q28">
        <v>0.5</v>
      </c>
      <c r="R28">
        <v>13.5</v>
      </c>
      <c r="S28">
        <v>8.6</v>
      </c>
      <c r="T28" t="s">
        <v>34</v>
      </c>
      <c r="U28">
        <v>3</v>
      </c>
      <c r="V28">
        <v>5.5</v>
      </c>
      <c r="W28" t="s">
        <v>37</v>
      </c>
      <c r="X28">
        <v>0.1</v>
      </c>
      <c r="Y28" t="s">
        <v>34</v>
      </c>
      <c r="Z28" t="s">
        <v>108</v>
      </c>
      <c r="AA28" t="s">
        <v>34</v>
      </c>
      <c r="AB28" t="s">
        <v>52</v>
      </c>
      <c r="AC28" t="s">
        <v>37</v>
      </c>
      <c r="AD28" t="s">
        <v>34</v>
      </c>
      <c r="AE28" t="s">
        <v>113</v>
      </c>
    </row>
    <row r="29" spans="1:31">
      <c r="A29" t="s">
        <v>114</v>
      </c>
      <c r="B29" s="2" t="str">
        <f>Hyperlink("https://www.diodes.com/datasheet/download/DML3008LFDS.pdf")</f>
        <v>https://www.diodes.com/datasheet/download/DML3008LFDS.pdf</v>
      </c>
      <c r="C29" t="str">
        <f>Hyperlink("https://www.diodes.com/part/view/DML3008LFDS","DML3008LFDS")</f>
        <v>DML3008LFDS</v>
      </c>
      <c r="D29" t="s">
        <v>97</v>
      </c>
      <c r="G29" t="s">
        <v>33</v>
      </c>
      <c r="H29" t="s">
        <v>34</v>
      </c>
      <c r="I29" t="s">
        <v>35</v>
      </c>
      <c r="J29">
        <v>150</v>
      </c>
      <c r="L29">
        <v>10.5</v>
      </c>
      <c r="M29" t="s">
        <v>46</v>
      </c>
      <c r="N29" t="s">
        <v>34</v>
      </c>
      <c r="O29">
        <v>1</v>
      </c>
      <c r="P29" t="s">
        <v>36</v>
      </c>
      <c r="Q29">
        <v>0.5</v>
      </c>
      <c r="R29">
        <v>20</v>
      </c>
      <c r="S29">
        <v>7.5</v>
      </c>
      <c r="T29" t="s">
        <v>34</v>
      </c>
      <c r="U29">
        <v>3</v>
      </c>
      <c r="V29">
        <v>5.5</v>
      </c>
      <c r="W29" t="s">
        <v>37</v>
      </c>
      <c r="X29">
        <v>0.1</v>
      </c>
      <c r="Y29" t="s">
        <v>34</v>
      </c>
      <c r="Z29" t="s">
        <v>34</v>
      </c>
      <c r="AA29" t="s">
        <v>34</v>
      </c>
      <c r="AB29" t="s">
        <v>52</v>
      </c>
      <c r="AC29" t="s">
        <v>37</v>
      </c>
      <c r="AD29" t="s">
        <v>34</v>
      </c>
      <c r="AE29" t="s">
        <v>109</v>
      </c>
    </row>
    <row r="30" spans="1:31">
      <c r="A30" t="s">
        <v>115</v>
      </c>
      <c r="B30" s="2" t="str">
        <f>Hyperlink("https://www.diodes.com/datasheet/download/DML3009LDC.pdf")</f>
        <v>https://www.diodes.com/datasheet/download/DML3009LDC.pdf</v>
      </c>
      <c r="C30" t="str">
        <f>Hyperlink("https://www.diodes.com/part/view/DML3009LDC","DML3009LDC")</f>
        <v>DML3009LDC</v>
      </c>
      <c r="D30" t="s">
        <v>93</v>
      </c>
      <c r="G30" t="s">
        <v>33</v>
      </c>
      <c r="H30" t="s">
        <v>34</v>
      </c>
      <c r="I30" t="s">
        <v>35</v>
      </c>
      <c r="J30">
        <v>310</v>
      </c>
      <c r="L30">
        <v>15</v>
      </c>
      <c r="M30" t="s">
        <v>46</v>
      </c>
      <c r="N30" t="s">
        <v>34</v>
      </c>
      <c r="O30">
        <v>1</v>
      </c>
      <c r="P30" t="s">
        <v>36</v>
      </c>
      <c r="Q30">
        <v>0.5</v>
      </c>
      <c r="R30">
        <v>13.5</v>
      </c>
      <c r="S30">
        <v>4.8</v>
      </c>
      <c r="T30" t="s">
        <v>34</v>
      </c>
      <c r="U30">
        <v>3</v>
      </c>
      <c r="V30">
        <v>5.5</v>
      </c>
      <c r="W30" t="s">
        <v>47</v>
      </c>
      <c r="X30" t="s">
        <v>47</v>
      </c>
      <c r="Y30" t="s">
        <v>34</v>
      </c>
      <c r="Z30" t="s">
        <v>108</v>
      </c>
      <c r="AA30" t="s">
        <v>34</v>
      </c>
      <c r="AB30" t="s">
        <v>52</v>
      </c>
      <c r="AC30" t="s">
        <v>37</v>
      </c>
      <c r="AD30" t="s">
        <v>34</v>
      </c>
      <c r="AE30" t="s">
        <v>116</v>
      </c>
    </row>
    <row r="31" spans="1:31">
      <c r="A31" t="s">
        <v>117</v>
      </c>
      <c r="B31" s="2" t="str">
        <f>Hyperlink("https://www.diodes.com/datasheet/download/DML3011ALFDS.pdf")</f>
        <v>https://www.diodes.com/datasheet/download/DML3011ALFDS.pdf</v>
      </c>
      <c r="C31" t="str">
        <f>Hyperlink("https://www.diodes.com/part/view/DML3011ALFDS","DML3011ALFDS")</f>
        <v>DML3011ALFDS</v>
      </c>
      <c r="D31" t="s">
        <v>93</v>
      </c>
      <c r="G31" t="s">
        <v>33</v>
      </c>
      <c r="H31" t="s">
        <v>34</v>
      </c>
      <c r="I31" t="s">
        <v>35</v>
      </c>
      <c r="J31">
        <v>150</v>
      </c>
      <c r="L31">
        <v>10.5</v>
      </c>
      <c r="M31" t="s">
        <v>46</v>
      </c>
      <c r="N31" t="s">
        <v>34</v>
      </c>
      <c r="O31">
        <v>1</v>
      </c>
      <c r="P31" t="s">
        <v>36</v>
      </c>
      <c r="Q31">
        <v>0.5</v>
      </c>
      <c r="R31">
        <v>20</v>
      </c>
      <c r="S31">
        <v>7.5</v>
      </c>
      <c r="T31" t="s">
        <v>34</v>
      </c>
      <c r="U31">
        <v>3</v>
      </c>
      <c r="V31">
        <v>5.5</v>
      </c>
      <c r="W31" t="s">
        <v>37</v>
      </c>
      <c r="X31" t="s">
        <v>47</v>
      </c>
      <c r="Y31" t="s">
        <v>34</v>
      </c>
      <c r="Z31" t="s">
        <v>108</v>
      </c>
      <c r="AA31" t="s">
        <v>34</v>
      </c>
      <c r="AB31" t="s">
        <v>34</v>
      </c>
      <c r="AC31" t="s">
        <v>37</v>
      </c>
      <c r="AD31" t="s">
        <v>34</v>
      </c>
      <c r="AE31" t="s">
        <v>109</v>
      </c>
    </row>
    <row r="32" spans="1:31">
      <c r="A32" t="s">
        <v>118</v>
      </c>
      <c r="B32" s="2" t="str">
        <f>Hyperlink("https://www.diodes.com/datasheet/download/DML3012LDC.pdf")</f>
        <v>https://www.diodes.com/datasheet/download/DML3012LDC.pdf</v>
      </c>
      <c r="C32" t="str">
        <f>Hyperlink("https://www.diodes.com/part/view/DML3012LDC","DML3012LDC")</f>
        <v>DML3012LDC</v>
      </c>
      <c r="D32" t="s">
        <v>97</v>
      </c>
      <c r="G32" t="s">
        <v>33</v>
      </c>
      <c r="H32" t="s">
        <v>34</v>
      </c>
      <c r="I32" t="s">
        <v>35</v>
      </c>
      <c r="J32">
        <v>150</v>
      </c>
      <c r="L32">
        <v>15</v>
      </c>
      <c r="M32" t="s">
        <v>46</v>
      </c>
      <c r="N32" t="s">
        <v>34</v>
      </c>
      <c r="O32">
        <v>1</v>
      </c>
      <c r="P32" t="s">
        <v>36</v>
      </c>
      <c r="Q32">
        <v>0.5</v>
      </c>
      <c r="R32">
        <v>20</v>
      </c>
      <c r="S32">
        <v>4.8</v>
      </c>
      <c r="T32" t="s">
        <v>34</v>
      </c>
      <c r="U32">
        <v>3</v>
      </c>
      <c r="V32">
        <v>5.5</v>
      </c>
      <c r="W32" t="s">
        <v>37</v>
      </c>
      <c r="X32" t="s">
        <v>47</v>
      </c>
      <c r="Y32" t="s">
        <v>34</v>
      </c>
      <c r="Z32" t="s">
        <v>108</v>
      </c>
      <c r="AA32" t="s">
        <v>34</v>
      </c>
      <c r="AB32" t="s">
        <v>52</v>
      </c>
      <c r="AC32" t="s">
        <v>37</v>
      </c>
      <c r="AD32" t="s">
        <v>34</v>
      </c>
      <c r="AE32" t="s">
        <v>116</v>
      </c>
    </row>
    <row r="33" spans="1:31">
      <c r="A33" t="s">
        <v>119</v>
      </c>
      <c r="B33" s="2" t="str">
        <f>Hyperlink("https://www.diodes.com/datasheet/download/DML3017LDC.pdf")</f>
        <v>https://www.diodes.com/datasheet/download/DML3017LDC.pdf</v>
      </c>
      <c r="C33" t="str">
        <f>Hyperlink("https://www.diodes.com/part/view/DML3017LDC","DML3017LDC")</f>
        <v>DML3017LDC</v>
      </c>
      <c r="D33" t="s">
        <v>100</v>
      </c>
      <c r="G33" t="s">
        <v>33</v>
      </c>
      <c r="H33" t="s">
        <v>34</v>
      </c>
      <c r="I33" t="s">
        <v>35</v>
      </c>
      <c r="J33">
        <v>150</v>
      </c>
      <c r="L33">
        <v>15</v>
      </c>
      <c r="M33" t="s">
        <v>46</v>
      </c>
      <c r="N33" t="s">
        <v>34</v>
      </c>
      <c r="O33">
        <v>1</v>
      </c>
      <c r="P33" t="s">
        <v>36</v>
      </c>
      <c r="Q33">
        <v>0.5</v>
      </c>
      <c r="R33">
        <v>20</v>
      </c>
      <c r="S33">
        <v>4.8</v>
      </c>
      <c r="T33" t="s">
        <v>34</v>
      </c>
      <c r="U33">
        <v>3</v>
      </c>
      <c r="V33">
        <v>5.5</v>
      </c>
      <c r="W33" t="s">
        <v>37</v>
      </c>
      <c r="X33" t="s">
        <v>47</v>
      </c>
      <c r="Y33" t="s">
        <v>34</v>
      </c>
      <c r="Z33" t="s">
        <v>108</v>
      </c>
      <c r="AA33" t="s">
        <v>34</v>
      </c>
      <c r="AB33" t="s">
        <v>120</v>
      </c>
      <c r="AC33" t="s">
        <v>37</v>
      </c>
      <c r="AD33" t="s">
        <v>34</v>
      </c>
      <c r="AE33" t="s">
        <v>116</v>
      </c>
    </row>
    <row r="34" spans="1:31">
      <c r="A34" t="s">
        <v>121</v>
      </c>
      <c r="B34" s="2" t="str">
        <f>Hyperlink("https://www.diodes.com/datasheet/download/DML3017LDCQ.pdf")</f>
        <v>https://www.diodes.com/datasheet/download/DML3017LDCQ.pdf</v>
      </c>
      <c r="C34" t="str">
        <f>Hyperlink("https://www.diodes.com/part/view/DML3017LDCQ","DML3017LDCQ")</f>
        <v>DML3017LDCQ</v>
      </c>
      <c r="D34" t="s">
        <v>100</v>
      </c>
      <c r="G34" t="s">
        <v>33</v>
      </c>
      <c r="H34" t="s">
        <v>37</v>
      </c>
      <c r="I34" t="s">
        <v>74</v>
      </c>
      <c r="J34">
        <v>150</v>
      </c>
      <c r="L34">
        <v>15</v>
      </c>
      <c r="M34" t="s">
        <v>46</v>
      </c>
      <c r="N34" t="s">
        <v>34</v>
      </c>
      <c r="O34">
        <v>1</v>
      </c>
      <c r="P34" t="s">
        <v>36</v>
      </c>
      <c r="Q34">
        <v>0.5</v>
      </c>
      <c r="R34">
        <v>20</v>
      </c>
      <c r="S34">
        <v>4.8</v>
      </c>
      <c r="T34" t="s">
        <v>34</v>
      </c>
      <c r="U34">
        <v>3</v>
      </c>
      <c r="V34">
        <v>5.5</v>
      </c>
      <c r="W34" t="s">
        <v>37</v>
      </c>
      <c r="X34" t="s">
        <v>47</v>
      </c>
      <c r="Y34" t="s">
        <v>34</v>
      </c>
      <c r="Z34" t="s">
        <v>108</v>
      </c>
      <c r="AA34" t="s">
        <v>34</v>
      </c>
      <c r="AB34" t="s">
        <v>120</v>
      </c>
      <c r="AC34" t="s">
        <v>37</v>
      </c>
      <c r="AD34" t="s">
        <v>34</v>
      </c>
      <c r="AE34" t="s">
        <v>116</v>
      </c>
    </row>
    <row r="35" spans="1:31">
      <c r="A35" t="s">
        <v>122</v>
      </c>
      <c r="B35" s="2" t="str">
        <f>Hyperlink("https://www.diodes.com/datasheet/download/DML3020UDC.pdf")</f>
        <v>https://www.diodes.com/datasheet/download/DML3020UDC.pdf</v>
      </c>
      <c r="C35" t="str">
        <f>Hyperlink("https://www.diodes.com/part/view/DML3020UDC","DML3020UDC")</f>
        <v>DML3020UDC</v>
      </c>
      <c r="D35" t="s">
        <v>100</v>
      </c>
      <c r="G35" t="s">
        <v>102</v>
      </c>
      <c r="H35" t="s">
        <v>34</v>
      </c>
      <c r="I35" t="s">
        <v>35</v>
      </c>
      <c r="J35">
        <v>500</v>
      </c>
      <c r="K35" t="s">
        <v>103</v>
      </c>
      <c r="L35">
        <v>15</v>
      </c>
      <c r="M35" t="s">
        <v>123</v>
      </c>
      <c r="N35" t="s">
        <v>34</v>
      </c>
      <c r="O35">
        <v>1</v>
      </c>
      <c r="P35" t="s">
        <v>36</v>
      </c>
      <c r="R35">
        <v>28</v>
      </c>
      <c r="S35">
        <v>36</v>
      </c>
      <c r="T35" t="s">
        <v>34</v>
      </c>
      <c r="U35">
        <v>3.4</v>
      </c>
      <c r="V35">
        <v>22</v>
      </c>
      <c r="W35" t="s">
        <v>37</v>
      </c>
      <c r="X35" t="s">
        <v>47</v>
      </c>
      <c r="Y35" t="s">
        <v>37</v>
      </c>
      <c r="Z35" t="s">
        <v>124</v>
      </c>
      <c r="AA35" t="s">
        <v>37</v>
      </c>
      <c r="AB35" t="s">
        <v>120</v>
      </c>
      <c r="AC35" t="s">
        <v>37</v>
      </c>
      <c r="AD35" t="s">
        <v>34</v>
      </c>
      <c r="AE35" t="s">
        <v>125</v>
      </c>
    </row>
    <row r="36" spans="1:31">
      <c r="A36" t="s">
        <v>126</v>
      </c>
      <c r="B36" s="2" t="str">
        <f>Hyperlink("https://www.diodes.com/datasheet/download/DPS1113.pdf")</f>
        <v>https://www.diodes.com/datasheet/download/DPS1113.pdf</v>
      </c>
      <c r="C36" t="str">
        <f>Hyperlink("https://www.diodes.com/part/view/DPS1113","DPS1113")</f>
        <v>DPS1113</v>
      </c>
      <c r="D36" t="s">
        <v>127</v>
      </c>
      <c r="G36" t="s">
        <v>33</v>
      </c>
      <c r="H36" t="s">
        <v>34</v>
      </c>
      <c r="I36" t="s">
        <v>35</v>
      </c>
      <c r="J36">
        <v>1200</v>
      </c>
      <c r="L36">
        <v>3.5</v>
      </c>
      <c r="M36" t="s">
        <v>47</v>
      </c>
      <c r="N36" t="s">
        <v>37</v>
      </c>
      <c r="O36">
        <v>1</v>
      </c>
      <c r="P36" t="s">
        <v>36</v>
      </c>
      <c r="R36">
        <v>24</v>
      </c>
      <c r="S36">
        <v>29</v>
      </c>
      <c r="T36" t="s">
        <v>37</v>
      </c>
      <c r="U36">
        <v>4.5</v>
      </c>
      <c r="V36">
        <v>5.5</v>
      </c>
      <c r="W36" t="s">
        <v>37</v>
      </c>
      <c r="X36" t="s">
        <v>47</v>
      </c>
      <c r="Y36" t="s">
        <v>34</v>
      </c>
      <c r="Z36" t="s">
        <v>124</v>
      </c>
      <c r="AA36" t="s">
        <v>37</v>
      </c>
      <c r="AB36" t="s">
        <v>34</v>
      </c>
      <c r="AC36" t="s">
        <v>37</v>
      </c>
      <c r="AD36" t="s">
        <v>37</v>
      </c>
      <c r="AE36" t="s">
        <v>128</v>
      </c>
    </row>
    <row r="37" spans="1:31">
      <c r="A37" t="s">
        <v>129</v>
      </c>
      <c r="B37" s="2" t="str">
        <f>Hyperlink("https://www.diodes.com/datasheet/download/DPS1133.pdf")</f>
        <v>https://www.diodes.com/datasheet/download/DPS1133.pdf</v>
      </c>
      <c r="C37" t="str">
        <f>Hyperlink("https://www.diodes.com/part/view/DPS1133","DPS1133")</f>
        <v>DPS1133</v>
      </c>
      <c r="D37" t="s">
        <v>130</v>
      </c>
      <c r="G37" t="s">
        <v>33</v>
      </c>
      <c r="H37" t="s">
        <v>34</v>
      </c>
      <c r="I37" t="s">
        <v>35</v>
      </c>
      <c r="J37">
        <v>1200</v>
      </c>
      <c r="L37">
        <v>3.5</v>
      </c>
      <c r="M37" t="s">
        <v>47</v>
      </c>
      <c r="N37" t="s">
        <v>37</v>
      </c>
      <c r="O37">
        <v>1</v>
      </c>
      <c r="P37" t="s">
        <v>36</v>
      </c>
      <c r="R37">
        <v>24</v>
      </c>
      <c r="S37">
        <v>29</v>
      </c>
      <c r="T37" t="s">
        <v>37</v>
      </c>
      <c r="U37">
        <v>4.5</v>
      </c>
      <c r="V37">
        <v>24</v>
      </c>
      <c r="W37" t="s">
        <v>37</v>
      </c>
      <c r="X37" t="s">
        <v>47</v>
      </c>
      <c r="Y37" t="s">
        <v>34</v>
      </c>
      <c r="Z37" t="s">
        <v>124</v>
      </c>
      <c r="AA37" t="s">
        <v>37</v>
      </c>
      <c r="AB37" t="s">
        <v>34</v>
      </c>
      <c r="AC37" t="s">
        <v>37</v>
      </c>
      <c r="AD37" t="s">
        <v>37</v>
      </c>
      <c r="AE37" t="s">
        <v>128</v>
      </c>
    </row>
    <row r="38" spans="1:31">
      <c r="A38" t="s">
        <v>131</v>
      </c>
      <c r="B38" s="2" t="str">
        <f>Hyperlink("https://www.diodes.com/datasheet/download/DPS1133FIAQ.pdf")</f>
        <v>https://www.diodes.com/datasheet/download/DPS1133FIAQ.pdf</v>
      </c>
      <c r="C38" t="str">
        <f>Hyperlink("https://www.diodes.com/part/view/DPS1133FIAQ","DPS1133FIAQ")</f>
        <v>DPS1133FIAQ</v>
      </c>
      <c r="D38" t="s">
        <v>130</v>
      </c>
      <c r="G38" t="s">
        <v>33</v>
      </c>
      <c r="H38" t="s">
        <v>37</v>
      </c>
      <c r="I38" t="s">
        <v>74</v>
      </c>
      <c r="J38">
        <v>1500</v>
      </c>
      <c r="L38">
        <v>3.5</v>
      </c>
      <c r="M38" t="s">
        <v>47</v>
      </c>
      <c r="N38" t="s">
        <v>37</v>
      </c>
      <c r="O38">
        <v>1</v>
      </c>
      <c r="P38" t="s">
        <v>36</v>
      </c>
      <c r="R38">
        <v>24</v>
      </c>
      <c r="S38">
        <v>29</v>
      </c>
      <c r="T38" t="s">
        <v>37</v>
      </c>
      <c r="U38">
        <v>4.5</v>
      </c>
      <c r="V38">
        <v>24</v>
      </c>
      <c r="W38" t="s">
        <v>37</v>
      </c>
      <c r="X38" t="s">
        <v>47</v>
      </c>
      <c r="Y38" t="s">
        <v>34</v>
      </c>
      <c r="Z38" t="s">
        <v>124</v>
      </c>
      <c r="AA38" t="s">
        <v>37</v>
      </c>
      <c r="AB38" t="s">
        <v>34</v>
      </c>
      <c r="AC38" t="s">
        <v>37</v>
      </c>
      <c r="AD38" t="s">
        <v>37</v>
      </c>
      <c r="AE38" t="s">
        <v>128</v>
      </c>
    </row>
    <row r="39" spans="1:31">
      <c r="A39" t="s">
        <v>132</v>
      </c>
      <c r="B39" s="2" t="str">
        <f>Hyperlink("https://www.diodes.com/datasheet/download/DPS1135.pdf")</f>
        <v>https://www.diodes.com/datasheet/download/DPS1135.pdf</v>
      </c>
      <c r="C39" t="str">
        <f>Hyperlink("https://www.diodes.com/part/view/DPS1135","DPS1135")</f>
        <v>DPS1135</v>
      </c>
      <c r="D39" t="s">
        <v>133</v>
      </c>
      <c r="G39" t="s">
        <v>33</v>
      </c>
      <c r="H39" t="s">
        <v>34</v>
      </c>
      <c r="I39" t="s">
        <v>35</v>
      </c>
      <c r="J39">
        <v>1500</v>
      </c>
      <c r="L39">
        <v>5</v>
      </c>
      <c r="M39" t="s">
        <v>47</v>
      </c>
      <c r="N39" t="s">
        <v>37</v>
      </c>
      <c r="O39">
        <v>1</v>
      </c>
      <c r="P39" t="s">
        <v>36</v>
      </c>
      <c r="R39">
        <v>24</v>
      </c>
      <c r="S39">
        <v>29</v>
      </c>
      <c r="T39" t="s">
        <v>37</v>
      </c>
      <c r="U39">
        <v>4</v>
      </c>
      <c r="V39">
        <v>24</v>
      </c>
      <c r="W39" t="s">
        <v>37</v>
      </c>
      <c r="X39" t="s">
        <v>47</v>
      </c>
      <c r="Y39" t="s">
        <v>34</v>
      </c>
      <c r="Z39" t="s">
        <v>124</v>
      </c>
      <c r="AA39" t="s">
        <v>37</v>
      </c>
      <c r="AB39" t="s">
        <v>34</v>
      </c>
      <c r="AC39" t="s">
        <v>37</v>
      </c>
      <c r="AD39" t="s">
        <v>37</v>
      </c>
      <c r="AE39" t="s">
        <v>128</v>
      </c>
    </row>
  </sheetData>
  <autoFilter ref="A1:AE39"/>
  <hyperlinks>
    <hyperlink ref="B2" r:id="rId_hyperlink_1" tooltip="https://www.diodes.com/datasheet/download/AP220309.pdf" display="https://www.diodes.com/datasheet/download/AP220309.pdf"/>
    <hyperlink ref="C2" r:id="rId_hyperlink_2" tooltip="AP220309" display="AP220309"/>
    <hyperlink ref="B3" r:id="rId_hyperlink_3" tooltip="https://www.diodes.com/datasheet/download/AP221448.pdf" display="https://www.diodes.com/datasheet/download/AP221448.pdf"/>
    <hyperlink ref="C3" r:id="rId_hyperlink_4" tooltip="AP221448" display="AP221448"/>
    <hyperlink ref="B4" r:id="rId_hyperlink_5" tooltip="https://www.diodes.com/datasheet/download/AP221614.pdf" display="https://www.diodes.com/datasheet/download/AP221614.pdf"/>
    <hyperlink ref="C4" r:id="rId_hyperlink_6" tooltip="AP221614" display="AP221614"/>
    <hyperlink ref="B5" r:id="rId_hyperlink_7" tooltip="https://www.diodes.com/datasheet/download/AP2280.pdf" display="https://www.diodes.com/datasheet/download/AP2280.pdf"/>
    <hyperlink ref="C5" r:id="rId_hyperlink_8" tooltip="AP2280" display="AP2280"/>
    <hyperlink ref="B6" r:id="rId_hyperlink_9" tooltip="https://www.diodes.com/datasheet/download/AP22800.pdf" display="https://www.diodes.com/datasheet/download/AP22800.pdf"/>
    <hyperlink ref="C6" r:id="rId_hyperlink_10" tooltip="AP22800" display="AP22800"/>
    <hyperlink ref="B7" r:id="rId_hyperlink_11" tooltip="https://www.diodes.com/datasheet/download/AP2281.pdf" display="https://www.diodes.com/datasheet/download/AP2281.pdf"/>
    <hyperlink ref="C7" r:id="rId_hyperlink_12" tooltip="AP2281" display="AP2281"/>
    <hyperlink ref="B8" r:id="rId_hyperlink_13" tooltip="https://www.diodes.com/datasheet/download/AP22908.pdf" display="https://www.diodes.com/datasheet/download/AP22908.pdf"/>
    <hyperlink ref="C8" r:id="rId_hyperlink_14" tooltip="AP22908" display="AP22908"/>
    <hyperlink ref="B9" r:id="rId_hyperlink_15" tooltip="https://www.diodes.com/datasheet/download/AP22913.pdf" display="https://www.diodes.com/datasheet/download/AP22913.pdf"/>
    <hyperlink ref="C9" r:id="rId_hyperlink_16" tooltip="AP22913" display="AP22913"/>
    <hyperlink ref="B10" r:id="rId_hyperlink_17" tooltip="https://www.diodes.com/datasheet/download/AP22916.pdf" display="https://www.diodes.com/datasheet/download/AP22916.pdf"/>
    <hyperlink ref="C10" r:id="rId_hyperlink_18" tooltip="AP22916B" display="AP22916B"/>
    <hyperlink ref="B11" r:id="rId_hyperlink_19" tooltip="https://www.diodes.com/datasheet/download/AP22916.pdf" display="https://www.diodes.com/datasheet/download/AP22916.pdf"/>
    <hyperlink ref="C11" r:id="rId_hyperlink_20" tooltip="AP22916C" display="AP22916C"/>
    <hyperlink ref="B12" r:id="rId_hyperlink_21" tooltip="https://www.diodes.com/datasheet/download/AP22916.pdf" display="https://www.diodes.com/datasheet/download/AP22916.pdf"/>
    <hyperlink ref="C12" r:id="rId_hyperlink_22" tooltip="AP22916D" display="AP22916D"/>
    <hyperlink ref="B13" r:id="rId_hyperlink_23" tooltip="https://www.diodes.com/datasheet/download/AP22916.pdf" display="https://www.diodes.com/datasheet/download/AP22916.pdf"/>
    <hyperlink ref="C13" r:id="rId_hyperlink_24" tooltip="AP22916E" display="AP22916E"/>
    <hyperlink ref="B14" r:id="rId_hyperlink_25" tooltip="https://www.diodes.com/datasheet/download/AP22919Q.pdf" display="https://www.diodes.com/datasheet/download/AP22919Q.pdf"/>
    <hyperlink ref="C14" r:id="rId_hyperlink_26" tooltip="AP22919Q" display="AP22919Q"/>
    <hyperlink ref="B15" r:id="rId_hyperlink_27" tooltip="https://www.diodes.com/datasheet/download/AP22950.pdf" display="https://www.diodes.com/datasheet/download/AP22950.pdf"/>
    <hyperlink ref="C15" r:id="rId_hyperlink_28" tooltip="AP22950" display="AP22950"/>
    <hyperlink ref="B16" r:id="rId_hyperlink_29" tooltip="https://www.diodes.com/datasheet/download/AP22966.pdf" display="https://www.diodes.com/datasheet/download/AP22966.pdf"/>
    <hyperlink ref="C16" r:id="rId_hyperlink_30" tooltip="AP22966" display="AP22966"/>
    <hyperlink ref="B17" r:id="rId_hyperlink_31" tooltip="https://www.diodes.com/datasheet/download/AP22970.pdf" display="https://www.diodes.com/datasheet/download/AP22970.pdf"/>
    <hyperlink ref="C17" r:id="rId_hyperlink_32" tooltip="AP22970" display="AP22970"/>
    <hyperlink ref="B18" r:id="rId_hyperlink_33" tooltip="https://www.diodes.com/datasheet/download/AP22971.pdf" display="https://www.diodes.com/datasheet/download/AP22971.pdf"/>
    <hyperlink ref="C18" r:id="rId_hyperlink_34" tooltip="AP22971" display="AP22971"/>
    <hyperlink ref="B19" r:id="rId_hyperlink_35" tooltip="https://www.diodes.com/datasheet/download/AP22980.pdf" display="https://www.diodes.com/datasheet/download/AP22980.pdf"/>
    <hyperlink ref="C19" r:id="rId_hyperlink_36" tooltip="AP22980" display="AP22980"/>
    <hyperlink ref="B20" r:id="rId_hyperlink_37" tooltip="https://www.diodes.com/datasheet/download/DML1008LDS.pdf" display="https://www.diodes.com/datasheet/download/DML1008LDS.pdf"/>
    <hyperlink ref="C20" r:id="rId_hyperlink_38" tooltip="DML1008LDS" display="DML1008LDS"/>
    <hyperlink ref="B21" r:id="rId_hyperlink_39" tooltip="https://www.diodes.com/datasheet/download/DML1010FDK.pdf" display="https://www.diodes.com/datasheet/download/DML1010FDK.pdf"/>
    <hyperlink ref="C21" r:id="rId_hyperlink_40" tooltip="DML1010FDK" display="DML1010FDK"/>
    <hyperlink ref="B22" r:id="rId_hyperlink_41" tooltip="https://www.diodes.com/datasheet/download/DML1012ALDS.pdf" display="https://www.diodes.com/datasheet/download/DML1012ALDS.pdf"/>
    <hyperlink ref="C22" r:id="rId_hyperlink_42" tooltip="DML1012ALDS" display="DML1012ALDS"/>
    <hyperlink ref="B23" r:id="rId_hyperlink_43" tooltip="https://www.diodes.com/datasheet/download/DML1012ALDSQ.pdf" display="https://www.diodes.com/datasheet/download/DML1012ALDSQ.pdf"/>
    <hyperlink ref="C23" r:id="rId_hyperlink_44" tooltip="DML1012ALDSQ" display="DML1012ALDSQ"/>
    <hyperlink ref="B24" r:id="rId_hyperlink_45" tooltip="https://www.diodes.com/datasheet/download/DML1012LDS.pdf" display="https://www.diodes.com/datasheet/download/DML1012LDS.pdf"/>
    <hyperlink ref="C24" r:id="rId_hyperlink_46" tooltip="DML1012LDS" display="DML1012LDS"/>
    <hyperlink ref="B25" r:id="rId_hyperlink_47" tooltip="https://www.diodes.com/datasheet/download/DML10M8LDS.pdf" display="https://www.diodes.com/datasheet/download/DML10M8LDS.pdf"/>
    <hyperlink ref="C25" r:id="rId_hyperlink_48" tooltip="DML10M8LDS" display="DML10M8LDS"/>
    <hyperlink ref="B26" r:id="rId_hyperlink_49" tooltip="https://www.diodes.com/datasheet/download/DML2010LFDS.pdf" display="https://www.diodes.com/datasheet/download/DML2010LFDS.pdf"/>
    <hyperlink ref="C26" r:id="rId_hyperlink_50" tooltip="DML2010LFDS" display="DML2010LFDS"/>
    <hyperlink ref="B27" r:id="rId_hyperlink_51" tooltip="https://www.diodes.com/datasheet/download/DML22990LWG.pdf" display="https://www.diodes.com/datasheet/download/DML22990LWG.pdf"/>
    <hyperlink ref="C27" r:id="rId_hyperlink_52" tooltip="DML22990LWG" display="DML22990LWG"/>
    <hyperlink ref="B28" r:id="rId_hyperlink_53" tooltip="https://www.diodes.com/datasheet/download/DML3006LFDS.pdf" display="https://www.diodes.com/datasheet/download/DML3006LFDS.pdf"/>
    <hyperlink ref="C28" r:id="rId_hyperlink_54" tooltip="DML3006LFDS" display="DML3006LFDS"/>
    <hyperlink ref="B29" r:id="rId_hyperlink_55" tooltip="https://www.diodes.com/datasheet/download/DML3008LFDS.pdf" display="https://www.diodes.com/datasheet/download/DML3008LFDS.pdf"/>
    <hyperlink ref="C29" r:id="rId_hyperlink_56" tooltip="DML3008LFDS" display="DML3008LFDS"/>
    <hyperlink ref="B30" r:id="rId_hyperlink_57" tooltip="https://www.diodes.com/datasheet/download/DML3009LDC.pdf" display="https://www.diodes.com/datasheet/download/DML3009LDC.pdf"/>
    <hyperlink ref="C30" r:id="rId_hyperlink_58" tooltip="DML3009LDC" display="DML3009LDC"/>
    <hyperlink ref="B31" r:id="rId_hyperlink_59" tooltip="https://www.diodes.com/datasheet/download/DML3011ALFDS.pdf" display="https://www.diodes.com/datasheet/download/DML3011ALFDS.pdf"/>
    <hyperlink ref="C31" r:id="rId_hyperlink_60" tooltip="DML3011ALFDS" display="DML3011ALFDS"/>
    <hyperlink ref="B32" r:id="rId_hyperlink_61" tooltip="https://www.diodes.com/datasheet/download/DML3012LDC.pdf" display="https://www.diodes.com/datasheet/download/DML3012LDC.pdf"/>
    <hyperlink ref="C32" r:id="rId_hyperlink_62" tooltip="DML3012LDC" display="DML3012LDC"/>
    <hyperlink ref="B33" r:id="rId_hyperlink_63" tooltip="https://www.diodes.com/datasheet/download/DML3017LDC.pdf" display="https://www.diodes.com/datasheet/download/DML3017LDC.pdf"/>
    <hyperlink ref="C33" r:id="rId_hyperlink_64" tooltip="DML3017LDC" display="DML3017LDC"/>
    <hyperlink ref="B34" r:id="rId_hyperlink_65" tooltip="https://www.diodes.com/datasheet/download/DML3017LDCQ.pdf" display="https://www.diodes.com/datasheet/download/DML3017LDCQ.pdf"/>
    <hyperlink ref="C34" r:id="rId_hyperlink_66" tooltip="DML3017LDCQ" display="DML3017LDCQ"/>
    <hyperlink ref="B35" r:id="rId_hyperlink_67" tooltip="https://www.diodes.com/datasheet/download/DML3020UDC.pdf" display="https://www.diodes.com/datasheet/download/DML3020UDC.pdf"/>
    <hyperlink ref="C35" r:id="rId_hyperlink_68" tooltip="DML3020UDC" display="DML3020UDC"/>
    <hyperlink ref="B36" r:id="rId_hyperlink_69" tooltip="https://www.diodes.com/datasheet/download/DPS1113.pdf" display="https://www.diodes.com/datasheet/download/DPS1113.pdf"/>
    <hyperlink ref="C36" r:id="rId_hyperlink_70" tooltip="DPS1113" display="DPS1113"/>
    <hyperlink ref="B37" r:id="rId_hyperlink_71" tooltip="https://www.diodes.com/datasheet/download/DPS1133.pdf" display="https://www.diodes.com/datasheet/download/DPS1133.pdf"/>
    <hyperlink ref="C37" r:id="rId_hyperlink_72" tooltip="DPS1133" display="DPS1133"/>
    <hyperlink ref="B38" r:id="rId_hyperlink_73" tooltip="https://www.diodes.com/datasheet/download/DPS1133FIAQ.pdf" display="https://www.diodes.com/datasheet/download/DPS1133FIAQ.pdf"/>
    <hyperlink ref="C38" r:id="rId_hyperlink_74" tooltip="DPS1133FIAQ" display="DPS1133FIAQ"/>
    <hyperlink ref="B39" r:id="rId_hyperlink_75" tooltip="https://www.diodes.com/datasheet/download/DPS1135.pdf" display="https://www.diodes.com/datasheet/download/DPS1135.pdf"/>
    <hyperlink ref="C39" r:id="rId_hyperlink_76" tooltip="DPS1135" display="DPS113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2025-12-05T01:41:18-06:00</dcterms:created>
  <dcterms:modified xsi:type="dcterms:W3CDTF">2025-12-05T01:41:18-06:00</dcterms:modified>
  <dc:title>Untitled Spreadsheet</dc:title>
  <dc:description/>
  <dc:subject/>
  <cp:keywords/>
  <cp:category/>
</cp:coreProperties>
</file>