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<sst xmlns="http://schemas.openxmlformats.org/spreadsheetml/2006/main" uniqueCount="44">
  <si>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</si>
  <si>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</si>
  <si>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</si>
  <si>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</si>
  <si>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</si>
  <si>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</si>
  <si>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</si>
  <si>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TAB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</si>
  <si>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VDSS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</si>
  <si>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</t>
    </r>
    <r>
      <rPr>
        <rFont val="Calibri"/>
        <b val="false"/>
        <i val="false"/>
        <strike val="false"/>
        <color rgb="FF000000"/>
        <sz val="11"/>
        <u val="none"/>
      </rPr>
      <t xml:space="preserve">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= 5V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</si>
  <si>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</si>
  <si>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 Max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(3V)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</si>
  <si>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 Max @V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(5V)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</si>
  <si>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alibri"/>
        <b val="false"/>
        <i val="false"/>
        <strike val="false"/>
        <color rgb="FF000000"/>
        <sz val="11"/>
        <u val="none"/>
      </rPr>
      <t xml:space="preserve"> Max @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(10V) (mΩ)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</si>
  <si>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DS(SC)</t>
    </r>
    <r>
      <rPr>
        <rFont val="Calibri"/>
        <b val="false"/>
        <i val="false"/>
        <strike val="false"/>
        <color rgb="FF000000"/>
        <sz val="11"/>
        <u val="none"/>
      </rPr>
      <t xml:space="preserve"> V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IN</t>
    </r>
    <r>
      <rPr>
        <rFont val="Calibri"/>
        <b val="false"/>
        <i val="false"/>
        <strike val="false"/>
        <color rgb="FF000000"/>
        <sz val="11"/>
        <u val="none"/>
      </rPr>
      <t xml:space="preserve"> = 5V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</si>
  <si>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EAS (mJ)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</si>
  <si>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</t>
    </r>
    <r>
      <rPr>
        <rFont val="Calibri"/>
        <b val="false"/>
        <i val="false"/>
        <vertAlign val="subscript"/>
        <strike val="false"/>
        <color rgb="FF000000"/>
        <sz val="11"/>
        <u val="none"/>
      </rPr>
      <t xml:space="preserve">J (°C)</t>
    </r>
  </si>
  <si>
    <t>Packages</t>
  </si>
  <si>
    <t>60V SELF-PROTECTED LOW-SIDE INTELLIFET MOSFET SWITCH</t>
  </si>
  <si>
    <t>Yes</t>
  </si>
  <si>
    <t>Automotive</t>
  </si>
  <si>
    <t>N</t>
  </si>
  <si>
    <t>Single</t>
  </si>
  <si>
    <t>Drain</t>
  </si>
  <si>
    <t>SOT223 (Type DN)</t>
  </si>
  <si>
    <t>60V Self-Protected Low-Side IntelliFET MOSFET Switch</t>
  </si>
  <si>
    <t>SOT223</t>
  </si>
  <si>
    <t>Source</t>
  </si>
  <si>
    <t>60V N-CHANNEL SELF PROTECTED ENHANCEMENT MODE INTELLIFET MOSFET</t>
  </si>
  <si>
    <t>60V N-CHANNEL SELF PROTECTED ENHANCEMENT MODE INTELLIFET  MOSFET</t>
  </si>
  <si>
    <t>Dual</t>
  </si>
  <si>
    <t>SO-8</t>
  </si>
  <si>
    <t>60V N-CHANNEL SELF PROTECTED ENHANCEMENT MODE INTELLIFET? MOSFET</t>
  </si>
  <si>
    <t>SM-8</t>
  </si>
  <si>
    <t>60V N-CHANNEL SELF PROTECTED ENHANCEMENT MODE IntelliFET TM MOSFET</t>
  </si>
  <si>
    <t>SOT23F</t>
  </si>
  <si>
    <t>60V N-CHANNEL SELF PROTECTED ENHANCEMENT MODE
IntelliFET MOSFET</t>
  </si>
  <si>
    <t>60V N-CHANNEL SELF PROTECTED ENHANCEMENT MODE IntelliFET MOSFET</t>
  </si>
  <si>
    <t>60V N-CHANNEL SELF-PROTECTED ENHANCEMENT MODE LOW-SIDE IntelliFET</t>
  </si>
  <si>
    <t>60V DUAL N-CHANNEL SELF PROTECTED ENHANCEMENT MODE INTELLIFET MOSFET</t>
  </si>
  <si>
    <t>60V N-Channel Self-Protected Enhancement Mode IntelliFET MOSFET</t>
  </si>
  <si>
    <t>IntelliFET High-Side Power Switch</t>
  </si>
  <si>
    <t>SO-8EP (Type E)</t>
  </si>
  <si>
    <t>SO-14EP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</si>
</sst>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SP75GQ" TargetMode="External"/><Relationship Id="rId_hyperlink_2" Type="http://schemas.openxmlformats.org/officeDocument/2006/relationships/hyperlink" Target="https://www.diodes.com/assets/Datasheets/BSP75GQ.pdf" TargetMode="External"/><Relationship Id="rId_hyperlink_3" Type="http://schemas.openxmlformats.org/officeDocument/2006/relationships/hyperlink" Target="https://www.diodes.com/part/view/BSP75GQ-13" TargetMode="External"/><Relationship Id="rId_hyperlink_4" Type="http://schemas.openxmlformats.org/officeDocument/2006/relationships/hyperlink" Target="https://www.diodes.com/assets/Datasheets/BSP75GQ-13.pdf" TargetMode="External"/><Relationship Id="rId_hyperlink_5" Type="http://schemas.openxmlformats.org/officeDocument/2006/relationships/hyperlink" Target="https://www.diodes.com/part/view/BSP75NQ" TargetMode="External"/><Relationship Id="rId_hyperlink_6" Type="http://schemas.openxmlformats.org/officeDocument/2006/relationships/hyperlink" Target="https://www.diodes.com/assets/Datasheets/BSP75NQ.pdf" TargetMode="External"/><Relationship Id="rId_hyperlink_7" Type="http://schemas.openxmlformats.org/officeDocument/2006/relationships/hyperlink" Target="https://www.diodes.com/part/view/BSP75NQ-13" TargetMode="External"/><Relationship Id="rId_hyperlink_8" Type="http://schemas.openxmlformats.org/officeDocument/2006/relationships/hyperlink" Target="https://www.diodes.com/assets/Datasheets/BSP75NQ-13.pdf" TargetMode="External"/><Relationship Id="rId_hyperlink_9" Type="http://schemas.openxmlformats.org/officeDocument/2006/relationships/hyperlink" Target="https://www.diodes.com/part/view/ZXMS6004DGQ" TargetMode="External"/><Relationship Id="rId_hyperlink_10" Type="http://schemas.openxmlformats.org/officeDocument/2006/relationships/hyperlink" Target="https://www.diodes.com/assets/Datasheets/ZXMS6004DGQ.pdf" TargetMode="External"/><Relationship Id="rId_hyperlink_11" Type="http://schemas.openxmlformats.org/officeDocument/2006/relationships/hyperlink" Target="https://www.diodes.com/part/view/ZXMS6004DGQ-13" TargetMode="External"/><Relationship Id="rId_hyperlink_12" Type="http://schemas.openxmlformats.org/officeDocument/2006/relationships/hyperlink" Target="https://www.diodes.com/assets/Datasheets/ZXMS6004DGQ-13.pdf" TargetMode="External"/><Relationship Id="rId_hyperlink_13" Type="http://schemas.openxmlformats.org/officeDocument/2006/relationships/hyperlink" Target="https://www.diodes.com/part/view/ZXMS6004DN8Q" TargetMode="External"/><Relationship Id="rId_hyperlink_14" Type="http://schemas.openxmlformats.org/officeDocument/2006/relationships/hyperlink" Target="https://www.diodes.com/assets/Datasheets/ZXMS6004DN8Q.pdf" TargetMode="External"/><Relationship Id="rId_hyperlink_15" Type="http://schemas.openxmlformats.org/officeDocument/2006/relationships/hyperlink" Target="https://www.diodes.com/part/view/ZXMS6004DT8Q" TargetMode="External"/><Relationship Id="rId_hyperlink_16" Type="http://schemas.openxmlformats.org/officeDocument/2006/relationships/hyperlink" Target="https://www.diodes.com/assets/Datasheets/ZXMS6004DT8Q.pdf" TargetMode="External"/><Relationship Id="rId_hyperlink_17" Type="http://schemas.openxmlformats.org/officeDocument/2006/relationships/hyperlink" Target="https://www.diodes.com/part/view/ZXMS6004FFQ" TargetMode="External"/><Relationship Id="rId_hyperlink_18" Type="http://schemas.openxmlformats.org/officeDocument/2006/relationships/hyperlink" Target="https://www.diodes.com/assets/Datasheets/ZXMS6004FFQ.pdf" TargetMode="External"/><Relationship Id="rId_hyperlink_19" Type="http://schemas.openxmlformats.org/officeDocument/2006/relationships/hyperlink" Target="https://www.diodes.com/part/view/ZXMS6004FFQ-7" TargetMode="External"/><Relationship Id="rId_hyperlink_20" Type="http://schemas.openxmlformats.org/officeDocument/2006/relationships/hyperlink" Target="https://www.diodes.com/assets/Datasheets/ZXMS6004FFQ-7.pdf" TargetMode="External"/><Relationship Id="rId_hyperlink_21" Type="http://schemas.openxmlformats.org/officeDocument/2006/relationships/hyperlink" Target="https://www.diodes.com/part/view/ZXMS6004N8Q" TargetMode="External"/><Relationship Id="rId_hyperlink_22" Type="http://schemas.openxmlformats.org/officeDocument/2006/relationships/hyperlink" Target="https://www.diodes.com/assets/Datasheets/ZXMS6004N8Q.pdf" TargetMode="External"/><Relationship Id="rId_hyperlink_23" Type="http://schemas.openxmlformats.org/officeDocument/2006/relationships/hyperlink" Target="https://www.diodes.com/part/view/ZXMS6004SGQ" TargetMode="External"/><Relationship Id="rId_hyperlink_24" Type="http://schemas.openxmlformats.org/officeDocument/2006/relationships/hyperlink" Target="https://www.diodes.com/assets/Datasheets/ZXMS6004SGQ.pdf" TargetMode="External"/><Relationship Id="rId_hyperlink_25" Type="http://schemas.openxmlformats.org/officeDocument/2006/relationships/hyperlink" Target="https://www.diodes.com/part/view/ZXMS6005DGQ-13" TargetMode="External"/><Relationship Id="rId_hyperlink_26" Type="http://schemas.openxmlformats.org/officeDocument/2006/relationships/hyperlink" Target="https://www.diodes.com/assets/Datasheets/ZXMS6005DGQ-13.pdf" TargetMode="External"/><Relationship Id="rId_hyperlink_27" Type="http://schemas.openxmlformats.org/officeDocument/2006/relationships/hyperlink" Target="https://www.diodes.com/part/view/ZXMS6005DGQTA" TargetMode="External"/><Relationship Id="rId_hyperlink_28" Type="http://schemas.openxmlformats.org/officeDocument/2006/relationships/hyperlink" Target="https://www.diodes.com/assets/Datasheets/ZXMS6005DGQ.pdf" TargetMode="External"/><Relationship Id="rId_hyperlink_29" Type="http://schemas.openxmlformats.org/officeDocument/2006/relationships/hyperlink" Target="https://www.diodes.com/part/view/ZXMS6005DN8Q" TargetMode="External"/><Relationship Id="rId_hyperlink_30" Type="http://schemas.openxmlformats.org/officeDocument/2006/relationships/hyperlink" Target="https://www.diodes.com/assets/Datasheets/ZXMS6005DN8Q.pdf" TargetMode="External"/><Relationship Id="rId_hyperlink_31" Type="http://schemas.openxmlformats.org/officeDocument/2006/relationships/hyperlink" Target="https://www.diodes.com/part/view/ZXMS6005DT8Q" TargetMode="External"/><Relationship Id="rId_hyperlink_32" Type="http://schemas.openxmlformats.org/officeDocument/2006/relationships/hyperlink" Target="https://www.diodes.com/assets/Datasheets/ZXMS6005DT8Q.pdf" TargetMode="External"/><Relationship Id="rId_hyperlink_33" Type="http://schemas.openxmlformats.org/officeDocument/2006/relationships/hyperlink" Target="https://www.diodes.com/part/view/ZXMS6005N8Q" TargetMode="External"/><Relationship Id="rId_hyperlink_34" Type="http://schemas.openxmlformats.org/officeDocument/2006/relationships/hyperlink" Target="https://www.diodes.com/assets/Datasheets/ZXMS6005N8Q.pdf" TargetMode="External"/><Relationship Id="rId_hyperlink_35" Type="http://schemas.openxmlformats.org/officeDocument/2006/relationships/hyperlink" Target="https://www.diodes.com/part/view/ZXMS6005SGQ" TargetMode="External"/><Relationship Id="rId_hyperlink_36" Type="http://schemas.openxmlformats.org/officeDocument/2006/relationships/hyperlink" Target="https://www.diodes.com/assets/Datasheets/ZXMS6005SGQ.pdf" TargetMode="External"/><Relationship Id="rId_hyperlink_37" Type="http://schemas.openxmlformats.org/officeDocument/2006/relationships/hyperlink" Target="https://www.diodes.com/part/view/ZXMS6006DGQ" TargetMode="External"/><Relationship Id="rId_hyperlink_38" Type="http://schemas.openxmlformats.org/officeDocument/2006/relationships/hyperlink" Target="https://www.diodes.com/assets/Datasheets/ZXMS6006DGQ.pdf" TargetMode="External"/><Relationship Id="rId_hyperlink_39" Type="http://schemas.openxmlformats.org/officeDocument/2006/relationships/hyperlink" Target="https://www.diodes.com/part/view/ZXMS6006DGQ-13" TargetMode="External"/><Relationship Id="rId_hyperlink_40" Type="http://schemas.openxmlformats.org/officeDocument/2006/relationships/hyperlink" Target="https://www.diodes.com/assets/Datasheets/ZXMS6006DGQ-13.pdf" TargetMode="External"/><Relationship Id="rId_hyperlink_41" Type="http://schemas.openxmlformats.org/officeDocument/2006/relationships/hyperlink" Target="https://www.diodes.com/part/view/ZXMS6006DT8Q" TargetMode="External"/><Relationship Id="rId_hyperlink_42" Type="http://schemas.openxmlformats.org/officeDocument/2006/relationships/hyperlink" Target="https://www.diodes.com/assets/Datasheets/ZXMS6006DT8Q.pdf" TargetMode="External"/><Relationship Id="rId_hyperlink_43" Type="http://schemas.openxmlformats.org/officeDocument/2006/relationships/hyperlink" Target="https://www.diodes.com/part/view/ZXMS6006SGQ" TargetMode="External"/><Relationship Id="rId_hyperlink_44" Type="http://schemas.openxmlformats.org/officeDocument/2006/relationships/hyperlink" Target="https://www.diodes.com/assets/Datasheets/ZXMS6006SGQ.pdf" TargetMode="External"/><Relationship Id="rId_hyperlink_45" Type="http://schemas.openxmlformats.org/officeDocument/2006/relationships/hyperlink" Target="https://www.diodes.com/part/view/ZXMS6008N8Q" TargetMode="External"/><Relationship Id="rId_hyperlink_46" Type="http://schemas.openxmlformats.org/officeDocument/2006/relationships/hyperlink" Target="https://www.diodes.com/assets/Datasheets/ZXMS6008N8Q.pdf" TargetMode="External"/><Relationship Id="rId_hyperlink_47" Type="http://schemas.openxmlformats.org/officeDocument/2006/relationships/hyperlink" Target="https://www.diodes.com/part/view/ZXMS81090SPQ" TargetMode="External"/><Relationship Id="rId_hyperlink_48" Type="http://schemas.openxmlformats.org/officeDocument/2006/relationships/hyperlink" Target="https://www.diodes.com/assets/Datasheets/ZXMS81090SPQ.pdf" TargetMode="External"/><Relationship Id="rId_hyperlink_49" Type="http://schemas.openxmlformats.org/officeDocument/2006/relationships/hyperlink" Target="https://www.diodes.com/part/view/ZXMS81200SPQ" TargetMode="External"/><Relationship Id="rId_hyperlink_50" Type="http://schemas.openxmlformats.org/officeDocument/2006/relationships/hyperlink" Target="https://www.diodes.com/assets/Datasheets/ZXMS81200SPQ.pdf" TargetMode="External"/><Relationship Id="rId_hyperlink_51" Type="http://schemas.openxmlformats.org/officeDocument/2006/relationships/hyperlink" Target="https://www.diodes.com/part/view/ZXMS82090S14PQ" TargetMode="External"/><Relationship Id="rId_hyperlink_52" Type="http://schemas.openxmlformats.org/officeDocument/2006/relationships/hyperlink" Target="https://www.diodes.com/assets/Datasheets/ZXMS82090S14PQ.pdf" TargetMode="External"/><Relationship Id="rId_hyperlink_53" Type="http://schemas.openxmlformats.org/officeDocument/2006/relationships/hyperlink" Target="https://www.diodes.com/part/view/ZXMS82120S14PQ" TargetMode="External"/><Relationship Id="rId_hyperlink_54" Type="http://schemas.openxmlformats.org/officeDocument/2006/relationships/hyperlink" Target="https://www.diodes.com/assets/Datasheets/ZXMS82120S14PQ.pdf" TargetMode="External"/><Relationship Id="rId_hyperlink_55" Type="http://schemas.openxmlformats.org/officeDocument/2006/relationships/hyperlink" Target="https://www.diodes.com/part/view/ZXMS82180S14PQ" TargetMode="External"/><Relationship Id="rId_hyperlink_56" Type="http://schemas.openxmlformats.org/officeDocument/2006/relationships/hyperlink" Target="https://www.diodes.com/assets/Datasheets/ZXMS82180S14P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2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R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81.266" bestFit="true" customWidth="true" style="0"/>
    <col min="4" max="4" width="16.425" bestFit="true" customWidth="true" style="0"/>
    <col min="5" max="5" width="50.559" bestFit="true" customWidth="true" style="0"/>
    <col min="6" max="6" width="10.569" bestFit="true" customWidth="true" style="0"/>
    <col min="7" max="7" width="16.425" bestFit="true" customWidth="true" style="0"/>
    <col min="8" max="8" width="8.141" bestFit="true" customWidth="true" style="0"/>
    <col min="9" max="9" width="11.711" bestFit="true" customWidth="true" style="0"/>
    <col min="10" max="10" width="18.71" bestFit="true" customWidth="true" style="0"/>
    <col min="11" max="11" width="8.141" bestFit="true" customWidth="true" style="0"/>
    <col min="12" max="12" width="32.992" bestFit="true" customWidth="true" style="0"/>
    <col min="13" max="13" width="31.707" bestFit="true" customWidth="true" style="0"/>
    <col min="14" max="14" width="34.135" bestFit="true" customWidth="true" style="0"/>
    <col min="15" max="15" width="24.708" bestFit="true" customWidth="true" style="0"/>
    <col min="16" max="16" width="10.569" bestFit="true" customWidth="true" style="0"/>
    <col min="17" max="17" width="9.283" bestFit="true" customWidth="true" style="0"/>
    <col min="18" max="18" width="19.995" bestFit="true" customWidth="true" style="0"/>
  </cols>
  <sheetData>
    <row r="1" spans="1:18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TAB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VDSS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5V (A)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(3V) (mΩ)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@V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(5V) (mΩ)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Max @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(10V) (mΩ)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DS(SC)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V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 = 5V (V)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EAS (mJ)</t>
          </r>
        </is>
      </c>
      <c r="Q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alibri"/>
              <b val="false"/>
              <i val="false"/>
              <vertAlign val="subscript"/>
              <strike val="false"/>
              <color rgb="FF000000"/>
              <sz val="11"/>
              <u val="none"/>
            </rPr>
            <t xml:space="preserve">J (°C)</t>
          </r>
        </is>
      </c>
      <c r="R1" s="1" t="s">
        <v>17</v>
      </c>
    </row>
    <row r="2" spans="1:18">
      <c r="A2" t="str">
        <f>Hyperlink("https://www.diodes.com/part/view/BSP75GQ","BSP75GQ")</f>
        <v>BSP75GQ</v>
      </c>
      <c r="B2" t="str">
        <f>Hyperlink("https://www.diodes.com/assets/Datasheets/BSP75GQ.pdf","BSP75GQ Datasheet")</f>
        <v>BSP75GQ Datasheet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  <c r="I2">
        <v>60</v>
      </c>
      <c r="J2">
        <v>1.4</v>
      </c>
      <c r="K2">
        <v>2.5</v>
      </c>
      <c r="M2">
        <v>675</v>
      </c>
      <c r="N2">
        <v>550</v>
      </c>
      <c r="O2">
        <v>36</v>
      </c>
      <c r="P2">
        <v>550</v>
      </c>
      <c r="Q2">
        <v>150</v>
      </c>
      <c r="R2" t="s">
        <v>24</v>
      </c>
    </row>
    <row r="3" spans="1:18">
      <c r="A3" t="str">
        <f>Hyperlink("https://www.diodes.com/part/view/BSP75GQ-13","BSP75GQ-13")</f>
        <v>BSP75GQ-13</v>
      </c>
      <c r="B3" t="str">
        <f>Hyperlink("https://www.diodes.com/assets/Datasheets/BSP75GQ-13.pdf","BSP75GQ-13 Datasheet")</f>
        <v>BSP75GQ-13 Datasheet</v>
      </c>
      <c r="C3" t="s">
        <v>25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>
        <v>60</v>
      </c>
      <c r="J3">
        <v>1.4</v>
      </c>
      <c r="K3">
        <v>2.5</v>
      </c>
      <c r="M3">
        <v>675</v>
      </c>
      <c r="N3">
        <v>550</v>
      </c>
      <c r="O3">
        <v>36</v>
      </c>
      <c r="P3">
        <v>550</v>
      </c>
      <c r="Q3">
        <v>150</v>
      </c>
      <c r="R3" t="s">
        <v>26</v>
      </c>
    </row>
    <row r="4" spans="1:18">
      <c r="A4" t="str">
        <f>Hyperlink("https://www.diodes.com/part/view/BSP75NQ","BSP75NQ")</f>
        <v>BSP75NQ</v>
      </c>
      <c r="B4" t="str">
        <f>Hyperlink("https://www.diodes.com/assets/Datasheets/BSP75NQ.pdf","BSP75NQ Datasheet")</f>
        <v>BSP75NQ Datasheet</v>
      </c>
      <c r="C4" t="s">
        <v>18</v>
      </c>
      <c r="D4" t="s">
        <v>19</v>
      </c>
      <c r="E4" t="s">
        <v>20</v>
      </c>
      <c r="F4" t="s">
        <v>21</v>
      </c>
      <c r="G4" t="s">
        <v>22</v>
      </c>
      <c r="H4" t="s">
        <v>27</v>
      </c>
      <c r="I4">
        <v>60</v>
      </c>
      <c r="J4">
        <v>1.1</v>
      </c>
      <c r="K4">
        <v>1.5</v>
      </c>
      <c r="M4">
        <v>675</v>
      </c>
      <c r="N4">
        <v>550</v>
      </c>
      <c r="O4">
        <v>36</v>
      </c>
      <c r="P4">
        <v>550</v>
      </c>
      <c r="Q4">
        <v>150</v>
      </c>
      <c r="R4" t="s">
        <v>24</v>
      </c>
    </row>
    <row r="5" spans="1:18">
      <c r="A5" t="str">
        <f>Hyperlink("https://www.diodes.com/part/view/BSP75NQ-13","BSP75NQ-13")</f>
        <v>BSP75NQ-13</v>
      </c>
      <c r="B5" t="str">
        <f>Hyperlink("https://www.diodes.com/assets/Datasheets/BSP75NQ-13.pdf","BSP75NQ-13 Datasheet")</f>
        <v>BSP75NQ-13 Datasheet</v>
      </c>
      <c r="C5" t="s">
        <v>25</v>
      </c>
      <c r="D5" t="s">
        <v>19</v>
      </c>
      <c r="E5" t="s">
        <v>20</v>
      </c>
      <c r="F5" t="s">
        <v>21</v>
      </c>
      <c r="G5" t="s">
        <v>22</v>
      </c>
      <c r="H5" t="s">
        <v>27</v>
      </c>
      <c r="I5">
        <v>60</v>
      </c>
      <c r="J5">
        <v>1.1</v>
      </c>
      <c r="K5">
        <v>1.5</v>
      </c>
      <c r="M5">
        <v>675</v>
      </c>
      <c r="N5">
        <v>550</v>
      </c>
      <c r="O5">
        <v>36</v>
      </c>
      <c r="P5">
        <v>550</v>
      </c>
      <c r="Q5">
        <v>150</v>
      </c>
      <c r="R5" t="s">
        <v>26</v>
      </c>
    </row>
    <row r="6" spans="1:18">
      <c r="A6" t="str">
        <f>Hyperlink("https://www.diodes.com/part/view/ZXMS6004DGQ","ZXMS6004DGQ")</f>
        <v>ZXMS6004DGQ</v>
      </c>
      <c r="B6" t="str">
        <f>Hyperlink("https://www.diodes.com/assets/Datasheets/ZXMS6004DGQ.pdf","ZXMS6004DGQ Datasheet")</f>
        <v>ZXMS6004DGQ Datasheet</v>
      </c>
      <c r="C6" t="s">
        <v>28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>
        <v>60</v>
      </c>
      <c r="J6">
        <v>1.3</v>
      </c>
      <c r="K6">
        <v>3</v>
      </c>
      <c r="L6">
        <v>600</v>
      </c>
      <c r="M6">
        <v>500</v>
      </c>
      <c r="O6">
        <v>36</v>
      </c>
      <c r="P6">
        <v>490</v>
      </c>
      <c r="Q6">
        <v>150</v>
      </c>
      <c r="R6" t="s">
        <v>24</v>
      </c>
    </row>
    <row r="7" spans="1:18">
      <c r="A7" t="str">
        <f>Hyperlink("https://www.diodes.com/part/view/ZXMS6004DGQ-13","ZXMS6004DGQ-13")</f>
        <v>ZXMS6004DGQ-13</v>
      </c>
      <c r="B7" t="str">
        <f>Hyperlink("https://www.diodes.com/assets/Datasheets/ZXMS6004DGQ-13.pdf","ZXMS6004DGQ-13 Datasheet")</f>
        <v>ZXMS6004DGQ-13 Datasheet</v>
      </c>
      <c r="C7" t="s">
        <v>29</v>
      </c>
      <c r="D7" t="s">
        <v>19</v>
      </c>
      <c r="E7" t="s">
        <v>20</v>
      </c>
      <c r="F7" t="s">
        <v>21</v>
      </c>
      <c r="G7" t="s">
        <v>22</v>
      </c>
      <c r="H7" t="s">
        <v>23</v>
      </c>
      <c r="I7">
        <v>60</v>
      </c>
      <c r="J7">
        <v>1.3</v>
      </c>
      <c r="K7">
        <v>1.67</v>
      </c>
      <c r="L7">
        <v>600</v>
      </c>
      <c r="M7">
        <v>500</v>
      </c>
      <c r="O7">
        <v>36</v>
      </c>
      <c r="P7">
        <v>490</v>
      </c>
      <c r="Q7">
        <v>150</v>
      </c>
      <c r="R7" t="s">
        <v>24</v>
      </c>
    </row>
    <row r="8" spans="1:18">
      <c r="A8" t="str">
        <f>Hyperlink("https://www.diodes.com/part/view/ZXMS6004DN8Q","ZXMS6004DN8Q")</f>
        <v>ZXMS6004DN8Q</v>
      </c>
      <c r="B8" t="str">
        <f>Hyperlink("https://www.diodes.com/assets/Datasheets/ZXMS6004DN8Q.pdf","ZXMS6004DN8Q Datasheet")</f>
        <v>ZXMS6004DN8Q Datasheet</v>
      </c>
      <c r="C8" t="s">
        <v>28</v>
      </c>
      <c r="D8" t="s">
        <v>19</v>
      </c>
      <c r="E8" t="s">
        <v>20</v>
      </c>
      <c r="F8" t="s">
        <v>21</v>
      </c>
      <c r="G8" t="s">
        <v>30</v>
      </c>
      <c r="I8">
        <v>60</v>
      </c>
      <c r="J8">
        <v>1.2</v>
      </c>
      <c r="K8">
        <v>1.56</v>
      </c>
      <c r="L8">
        <v>600</v>
      </c>
      <c r="M8">
        <v>500</v>
      </c>
      <c r="O8">
        <v>36</v>
      </c>
      <c r="P8">
        <v>120</v>
      </c>
      <c r="Q8">
        <v>150</v>
      </c>
      <c r="R8" t="s">
        <v>31</v>
      </c>
    </row>
    <row r="9" spans="1:18">
      <c r="A9" t="str">
        <f>Hyperlink("https://www.diodes.com/part/view/ZXMS6004DT8Q","ZXMS6004DT8Q")</f>
        <v>ZXMS6004DT8Q</v>
      </c>
      <c r="B9" t="str">
        <f>Hyperlink("https://www.diodes.com/assets/Datasheets/ZXMS6004DT8Q.pdf","ZXMS6004DT8Q Datasheet")</f>
        <v>ZXMS6004DT8Q Datasheet</v>
      </c>
      <c r="C9" t="s">
        <v>32</v>
      </c>
      <c r="D9" t="s">
        <v>19</v>
      </c>
      <c r="E9" t="s">
        <v>20</v>
      </c>
      <c r="F9" t="s">
        <v>21</v>
      </c>
      <c r="G9" t="s">
        <v>30</v>
      </c>
      <c r="I9">
        <v>60</v>
      </c>
      <c r="J9">
        <v>1.2</v>
      </c>
      <c r="K9">
        <v>2.13</v>
      </c>
      <c r="L9">
        <v>600</v>
      </c>
      <c r="M9">
        <v>500</v>
      </c>
      <c r="O9">
        <v>36</v>
      </c>
      <c r="P9">
        <v>210</v>
      </c>
      <c r="Q9">
        <v>150</v>
      </c>
      <c r="R9" t="s">
        <v>33</v>
      </c>
    </row>
    <row r="10" spans="1:18">
      <c r="A10" t="str">
        <f>Hyperlink("https://www.diodes.com/part/view/ZXMS6004FFQ","ZXMS6004FFQ")</f>
        <v>ZXMS6004FFQ</v>
      </c>
      <c r="B10" t="str">
        <f>Hyperlink("https://www.diodes.com/assets/Datasheets/ZXMS6004FFQ.pdf","ZXMS6004FFQ Datasheet")</f>
        <v>ZXMS6004FFQ Datasheet</v>
      </c>
      <c r="C10" t="s">
        <v>34</v>
      </c>
      <c r="D10" t="s">
        <v>19</v>
      </c>
      <c r="E10" t="s">
        <v>20</v>
      </c>
      <c r="F10" t="s">
        <v>21</v>
      </c>
      <c r="G10" t="s">
        <v>22</v>
      </c>
      <c r="I10">
        <v>60</v>
      </c>
      <c r="J10">
        <v>1.3</v>
      </c>
      <c r="K10">
        <v>1.5</v>
      </c>
      <c r="L10">
        <v>600</v>
      </c>
      <c r="M10">
        <v>500</v>
      </c>
      <c r="O10">
        <v>36</v>
      </c>
      <c r="P10">
        <v>90</v>
      </c>
      <c r="Q10">
        <v>150</v>
      </c>
      <c r="R10" t="s">
        <v>35</v>
      </c>
    </row>
    <row r="11" spans="1:18">
      <c r="A11" t="str">
        <f>Hyperlink("https://www.diodes.com/part/view/ZXMS6004FFQ-7","ZXMS6004FFQ-7")</f>
        <v>ZXMS6004FFQ-7</v>
      </c>
      <c r="B11" t="str">
        <f>Hyperlink("https://www.diodes.com/assets/Datasheets/ZXMS6004FFQ-7.pdf","ZXMS6004FFQ-7 Datasheet")</f>
        <v>ZXMS6004FFQ-7 Datasheet</v>
      </c>
      <c r="C11" t="s">
        <v>36</v>
      </c>
      <c r="D11" t="s">
        <v>19</v>
      </c>
      <c r="E11" t="s">
        <v>20</v>
      </c>
      <c r="F11" t="s">
        <v>21</v>
      </c>
      <c r="G11" t="s">
        <v>22</v>
      </c>
      <c r="I11">
        <v>60</v>
      </c>
      <c r="J11">
        <v>1.3</v>
      </c>
      <c r="K11">
        <v>1.5</v>
      </c>
      <c r="L11">
        <v>600</v>
      </c>
      <c r="M11">
        <v>500</v>
      </c>
      <c r="O11">
        <v>36</v>
      </c>
      <c r="P11">
        <v>90</v>
      </c>
      <c r="Q11">
        <v>150</v>
      </c>
      <c r="R11" t="s">
        <v>35</v>
      </c>
    </row>
    <row r="12" spans="1:18">
      <c r="A12" t="str">
        <f>Hyperlink("https://www.diodes.com/part/view/ZXMS6004N8Q","ZXMS6004N8Q")</f>
        <v>ZXMS6004N8Q</v>
      </c>
      <c r="B12" t="str">
        <f>Hyperlink("https://www.diodes.com/assets/Datasheets/ZXMS6004N8Q.pdf","ZXMS6004N8Q Datasheet")</f>
        <v>ZXMS6004N8Q Datasheet</v>
      </c>
      <c r="C12" t="s">
        <v>28</v>
      </c>
      <c r="D12" t="s">
        <v>19</v>
      </c>
      <c r="E12" t="s">
        <v>20</v>
      </c>
      <c r="F12" t="s">
        <v>21</v>
      </c>
      <c r="G12" t="s">
        <v>22</v>
      </c>
      <c r="I12">
        <v>60</v>
      </c>
      <c r="J12">
        <v>1.3</v>
      </c>
      <c r="K12">
        <v>1.5</v>
      </c>
      <c r="L12">
        <v>600</v>
      </c>
      <c r="M12">
        <v>500</v>
      </c>
      <c r="O12">
        <v>36</v>
      </c>
      <c r="P12">
        <v>120</v>
      </c>
      <c r="Q12">
        <v>150</v>
      </c>
      <c r="R12" t="s">
        <v>31</v>
      </c>
    </row>
    <row r="13" spans="1:18">
      <c r="A13" t="str">
        <f>Hyperlink("https://www.diodes.com/part/view/ZXMS6004SGQ","ZXMS6004SGQ")</f>
        <v>ZXMS6004SGQ</v>
      </c>
      <c r="B13" t="str">
        <f>Hyperlink("https://www.diodes.com/assets/Datasheets/ZXMS6004SGQ.pdf","ZXMS6004SGQ Datasheet")</f>
        <v>ZXMS6004SGQ Datasheet</v>
      </c>
      <c r="C13" t="s">
        <v>28</v>
      </c>
      <c r="D13" t="s">
        <v>19</v>
      </c>
      <c r="E13" t="s">
        <v>20</v>
      </c>
      <c r="F13" t="s">
        <v>21</v>
      </c>
      <c r="G13" t="s">
        <v>22</v>
      </c>
      <c r="H13" t="s">
        <v>27</v>
      </c>
      <c r="I13">
        <v>60</v>
      </c>
      <c r="J13">
        <v>1.3</v>
      </c>
      <c r="K13">
        <v>1.6</v>
      </c>
      <c r="L13">
        <v>600</v>
      </c>
      <c r="M13">
        <v>500</v>
      </c>
      <c r="O13">
        <v>36</v>
      </c>
      <c r="P13">
        <v>480</v>
      </c>
      <c r="Q13">
        <v>150</v>
      </c>
      <c r="R13" t="s">
        <v>24</v>
      </c>
    </row>
    <row r="14" spans="1:18">
      <c r="A14" t="str">
        <f>Hyperlink("https://www.diodes.com/part/view/ZXMS6005DGQ-13","ZXMS6005DGQ-13")</f>
        <v>ZXMS6005DGQ-13</v>
      </c>
      <c r="B14" t="str">
        <f>Hyperlink("https://www.diodes.com/assets/Datasheets/ZXMS6005DGQ-13.pdf","ZXMS6005DGQ-13 Datasheet")</f>
        <v>ZXMS6005DGQ-13 Datasheet</v>
      </c>
      <c r="C14" t="s">
        <v>29</v>
      </c>
      <c r="D14" t="s">
        <v>19</v>
      </c>
      <c r="E14" t="s">
        <v>20</v>
      </c>
      <c r="F14" t="s">
        <v>21</v>
      </c>
      <c r="G14" t="s">
        <v>22</v>
      </c>
      <c r="H14" t="s">
        <v>23</v>
      </c>
      <c r="I14">
        <v>60</v>
      </c>
      <c r="J14">
        <v>2</v>
      </c>
      <c r="K14">
        <v>1.69</v>
      </c>
      <c r="L14">
        <v>250</v>
      </c>
      <c r="M14">
        <v>200</v>
      </c>
      <c r="O14">
        <v>24</v>
      </c>
      <c r="P14">
        <v>490</v>
      </c>
      <c r="Q14">
        <v>150</v>
      </c>
      <c r="R14" t="s">
        <v>24</v>
      </c>
    </row>
    <row r="15" spans="1:18">
      <c r="A15" t="str">
        <f>Hyperlink("https://www.diodes.com/part/view/ZXMS6005DGQTA","ZXMS6005DGQTA")</f>
        <v>ZXMS6005DGQTA</v>
      </c>
      <c r="B15" t="str">
        <f>Hyperlink("https://www.diodes.com/assets/Datasheets/ZXMS6005DGQ.pdf","ZXMS6005DGQ Datasheet")</f>
        <v>ZXMS6005DGQ Datasheet</v>
      </c>
      <c r="C15" t="s">
        <v>37</v>
      </c>
      <c r="D15" t="s">
        <v>19</v>
      </c>
      <c r="E15" t="s">
        <v>20</v>
      </c>
      <c r="F15" t="s">
        <v>21</v>
      </c>
      <c r="G15" t="s">
        <v>22</v>
      </c>
      <c r="H15" t="s">
        <v>23</v>
      </c>
      <c r="I15">
        <v>60</v>
      </c>
      <c r="J15">
        <v>2</v>
      </c>
      <c r="K15">
        <v>3</v>
      </c>
      <c r="L15">
        <v>250</v>
      </c>
      <c r="M15">
        <v>200</v>
      </c>
      <c r="O15">
        <v>24</v>
      </c>
      <c r="P15">
        <v>490</v>
      </c>
      <c r="Q15">
        <v>150</v>
      </c>
      <c r="R15" t="s">
        <v>24</v>
      </c>
    </row>
    <row r="16" spans="1:18">
      <c r="A16" t="str">
        <f>Hyperlink("https://www.diodes.com/part/view/ZXMS6005DN8Q","ZXMS6005DN8Q")</f>
        <v>ZXMS6005DN8Q</v>
      </c>
      <c r="B16" t="str">
        <f>Hyperlink("https://www.diodes.com/assets/Datasheets/ZXMS6005DN8Q.pdf","ZXMS6005DN8Q Datasheet")</f>
        <v>ZXMS6005DN8Q Datasheet</v>
      </c>
      <c r="C16" t="s">
        <v>37</v>
      </c>
      <c r="D16" t="s">
        <v>19</v>
      </c>
      <c r="E16" t="s">
        <v>20</v>
      </c>
      <c r="F16" t="s">
        <v>21</v>
      </c>
      <c r="G16" t="s">
        <v>30</v>
      </c>
      <c r="I16">
        <v>60</v>
      </c>
      <c r="J16">
        <v>1.8</v>
      </c>
      <c r="K16">
        <v>1.56</v>
      </c>
      <c r="L16">
        <v>250</v>
      </c>
      <c r="M16">
        <v>200</v>
      </c>
      <c r="O16">
        <v>16</v>
      </c>
      <c r="P16">
        <v>120</v>
      </c>
      <c r="Q16">
        <v>150</v>
      </c>
      <c r="R16" t="s">
        <v>31</v>
      </c>
    </row>
    <row r="17" spans="1:18">
      <c r="A17" t="str">
        <f>Hyperlink("https://www.diodes.com/part/view/ZXMS6005DT8Q","ZXMS6005DT8Q")</f>
        <v>ZXMS6005DT8Q</v>
      </c>
      <c r="B17" t="str">
        <f>Hyperlink("https://www.diodes.com/assets/Datasheets/ZXMS6005DT8Q.pdf","ZXMS6005DT8Q Datasheet")</f>
        <v>ZXMS6005DT8Q Datasheet</v>
      </c>
      <c r="C17" t="s">
        <v>32</v>
      </c>
      <c r="D17" t="s">
        <v>19</v>
      </c>
      <c r="E17" t="s">
        <v>20</v>
      </c>
      <c r="F17" t="s">
        <v>21</v>
      </c>
      <c r="G17" t="s">
        <v>30</v>
      </c>
      <c r="I17">
        <v>60</v>
      </c>
      <c r="J17">
        <v>1.8</v>
      </c>
      <c r="K17">
        <v>2.13</v>
      </c>
      <c r="L17">
        <v>250</v>
      </c>
      <c r="M17">
        <v>200</v>
      </c>
      <c r="O17">
        <v>24</v>
      </c>
      <c r="P17">
        <v>210</v>
      </c>
      <c r="Q17">
        <v>150</v>
      </c>
      <c r="R17" t="s">
        <v>33</v>
      </c>
    </row>
    <row r="18" spans="1:18">
      <c r="A18" t="str">
        <f>Hyperlink("https://www.diodes.com/part/view/ZXMS6005N8Q","ZXMS6005N8Q")</f>
        <v>ZXMS6005N8Q</v>
      </c>
      <c r="B18" t="str">
        <f>Hyperlink("https://www.diodes.com/assets/Datasheets/ZXMS6005N8Q.pdf","ZXMS6005N8Q Datasheet")</f>
        <v>ZXMS6005N8Q Datasheet</v>
      </c>
      <c r="C18" t="s">
        <v>38</v>
      </c>
      <c r="D18" t="s">
        <v>19</v>
      </c>
      <c r="E18" t="s">
        <v>20</v>
      </c>
      <c r="F18" t="s">
        <v>21</v>
      </c>
      <c r="G18" t="s">
        <v>22</v>
      </c>
      <c r="I18">
        <v>60</v>
      </c>
      <c r="J18">
        <v>2</v>
      </c>
      <c r="K18">
        <v>1.65</v>
      </c>
      <c r="L18">
        <v>250</v>
      </c>
      <c r="M18">
        <v>200</v>
      </c>
      <c r="O18">
        <v>24</v>
      </c>
      <c r="P18">
        <v>120</v>
      </c>
      <c r="Q18">
        <v>150</v>
      </c>
      <c r="R18" t="s">
        <v>31</v>
      </c>
    </row>
    <row r="19" spans="1:18">
      <c r="A19" t="str">
        <f>Hyperlink("https://www.diodes.com/part/view/ZXMS6005SGQ","ZXMS6005SGQ")</f>
        <v>ZXMS6005SGQ</v>
      </c>
      <c r="B19" t="str">
        <f>Hyperlink("https://www.diodes.com/assets/Datasheets/ZXMS6005SGQ.pdf","ZXMS6005SGQ Datasheet")</f>
        <v>ZXMS6005SGQ Datasheet</v>
      </c>
      <c r="C19" t="s">
        <v>37</v>
      </c>
      <c r="D19" t="s">
        <v>19</v>
      </c>
      <c r="E19" t="s">
        <v>20</v>
      </c>
      <c r="F19" t="s">
        <v>21</v>
      </c>
      <c r="G19" t="s">
        <v>22</v>
      </c>
      <c r="H19" t="s">
        <v>27</v>
      </c>
      <c r="I19">
        <v>60</v>
      </c>
      <c r="J19">
        <v>2</v>
      </c>
      <c r="K19">
        <v>1.6</v>
      </c>
      <c r="L19">
        <v>250</v>
      </c>
      <c r="M19">
        <v>200</v>
      </c>
      <c r="O19">
        <v>24</v>
      </c>
      <c r="P19">
        <v>480</v>
      </c>
      <c r="Q19">
        <v>150</v>
      </c>
      <c r="R19" t="s">
        <v>24</v>
      </c>
    </row>
    <row r="20" spans="1:18">
      <c r="A20" t="str">
        <f>Hyperlink("https://www.diodes.com/part/view/ZXMS6006DGQ","ZXMS6006DGQ")</f>
        <v>ZXMS6006DGQ</v>
      </c>
      <c r="B20" t="str">
        <f>Hyperlink("https://www.diodes.com/assets/Datasheets/ZXMS6006DGQ.pdf","ZXMS6006DGQ Datasheet")</f>
        <v>ZXMS6006DGQ Datasheet</v>
      </c>
      <c r="C20" t="s">
        <v>37</v>
      </c>
      <c r="D20" t="s">
        <v>19</v>
      </c>
      <c r="E20" t="s">
        <v>20</v>
      </c>
      <c r="F20" t="s">
        <v>21</v>
      </c>
      <c r="G20" t="s">
        <v>22</v>
      </c>
      <c r="H20" t="s">
        <v>23</v>
      </c>
      <c r="I20">
        <v>60</v>
      </c>
      <c r="J20">
        <v>2.8</v>
      </c>
      <c r="K20">
        <v>3</v>
      </c>
      <c r="L20">
        <v>125</v>
      </c>
      <c r="M20">
        <v>100</v>
      </c>
      <c r="O20">
        <v>16</v>
      </c>
      <c r="P20">
        <v>490</v>
      </c>
      <c r="Q20">
        <v>150</v>
      </c>
      <c r="R20" t="s">
        <v>24</v>
      </c>
    </row>
    <row r="21" spans="1:18">
      <c r="A21" t="str">
        <f>Hyperlink("https://www.diodes.com/part/view/ZXMS6006DGQ-13","ZXMS6006DGQ-13")</f>
        <v>ZXMS6006DGQ-13</v>
      </c>
      <c r="B21" t="str">
        <f>Hyperlink("https://www.diodes.com/assets/Datasheets/ZXMS6006DGQ-13.pdf","ZXMS6006DGQ-13 Datasheet")</f>
        <v>ZXMS6006DGQ-13 Datasheet</v>
      </c>
      <c r="C21" t="s">
        <v>29</v>
      </c>
      <c r="D21" t="s">
        <v>19</v>
      </c>
      <c r="E21" t="s">
        <v>20</v>
      </c>
      <c r="F21" t="s">
        <v>21</v>
      </c>
      <c r="G21" t="s">
        <v>22</v>
      </c>
      <c r="H21" t="s">
        <v>23</v>
      </c>
      <c r="I21">
        <v>60</v>
      </c>
      <c r="J21">
        <v>2.8</v>
      </c>
      <c r="K21">
        <v>1.82</v>
      </c>
      <c r="L21">
        <v>125</v>
      </c>
      <c r="M21">
        <v>100</v>
      </c>
      <c r="O21">
        <v>16</v>
      </c>
      <c r="P21">
        <v>490</v>
      </c>
      <c r="Q21">
        <v>150</v>
      </c>
      <c r="R21" t="s">
        <v>24</v>
      </c>
    </row>
    <row r="22" spans="1:18">
      <c r="A22" t="str">
        <f>Hyperlink("https://www.diodes.com/part/view/ZXMS6006DT8Q","ZXMS6006DT8Q")</f>
        <v>ZXMS6006DT8Q</v>
      </c>
      <c r="B22" t="str">
        <f>Hyperlink("https://www.diodes.com/assets/Datasheets/ZXMS6006DT8Q.pdf","ZXMS6006DT8Q Datasheet")</f>
        <v>ZXMS6006DT8Q Datasheet</v>
      </c>
      <c r="C22" t="s">
        <v>39</v>
      </c>
      <c r="D22" t="s">
        <v>19</v>
      </c>
      <c r="E22" t="s">
        <v>20</v>
      </c>
      <c r="F22" t="s">
        <v>21</v>
      </c>
      <c r="G22" t="s">
        <v>30</v>
      </c>
      <c r="I22">
        <v>60</v>
      </c>
      <c r="J22">
        <v>2.8</v>
      </c>
      <c r="K22">
        <v>2.13</v>
      </c>
      <c r="L22">
        <v>125</v>
      </c>
      <c r="M22">
        <v>100</v>
      </c>
      <c r="O22">
        <v>16</v>
      </c>
      <c r="P22">
        <v>210</v>
      </c>
      <c r="Q22">
        <v>150</v>
      </c>
      <c r="R22" t="s">
        <v>33</v>
      </c>
    </row>
    <row r="23" spans="1:18">
      <c r="A23" t="str">
        <f>Hyperlink("https://www.diodes.com/part/view/ZXMS6006SGQ","ZXMS6006SGQ")</f>
        <v>ZXMS6006SGQ</v>
      </c>
      <c r="B23" t="str">
        <f>Hyperlink("https://www.diodes.com/assets/Datasheets/ZXMS6006SGQ.pdf","ZXMS6006SGQ Datasheet")</f>
        <v>ZXMS6006SGQ Datasheet</v>
      </c>
      <c r="C23" t="s">
        <v>37</v>
      </c>
      <c r="D23" t="s">
        <v>19</v>
      </c>
      <c r="E23" t="s">
        <v>20</v>
      </c>
      <c r="F23" t="s">
        <v>21</v>
      </c>
      <c r="G23" t="s">
        <v>22</v>
      </c>
      <c r="H23" t="s">
        <v>27</v>
      </c>
      <c r="I23">
        <v>60</v>
      </c>
      <c r="J23">
        <v>2.8</v>
      </c>
      <c r="K23">
        <v>1.6</v>
      </c>
      <c r="L23">
        <v>125</v>
      </c>
      <c r="M23">
        <v>100</v>
      </c>
      <c r="O23">
        <v>16</v>
      </c>
      <c r="P23">
        <v>480</v>
      </c>
      <c r="Q23">
        <v>150</v>
      </c>
      <c r="R23" t="s">
        <v>24</v>
      </c>
    </row>
    <row r="24" spans="1:18">
      <c r="A24" t="str">
        <f>Hyperlink("https://www.diodes.com/part/view/ZXMS6008N8Q","ZXMS6008N8Q")</f>
        <v>ZXMS6008N8Q</v>
      </c>
      <c r="B24" t="str">
        <f>Hyperlink("https://www.diodes.com/assets/Datasheets/ZXMS6008N8Q.pdf","ZXMS6008N8Q Datasheet")</f>
        <v>ZXMS6008N8Q Datasheet</v>
      </c>
      <c r="C24" t="s">
        <v>40</v>
      </c>
      <c r="D24" t="s">
        <v>19</v>
      </c>
      <c r="E24" t="s">
        <v>20</v>
      </c>
      <c r="F24" t="s">
        <v>21</v>
      </c>
      <c r="G24" t="s">
        <v>22</v>
      </c>
      <c r="I24">
        <v>60</v>
      </c>
      <c r="J24">
        <v>1.1</v>
      </c>
      <c r="K24">
        <v>1.15</v>
      </c>
      <c r="L24">
        <v>800</v>
      </c>
      <c r="M24">
        <v>700</v>
      </c>
      <c r="O24">
        <v>36</v>
      </c>
      <c r="P24">
        <v>210</v>
      </c>
      <c r="Q24">
        <v>150</v>
      </c>
      <c r="R24" t="s">
        <v>31</v>
      </c>
    </row>
    <row r="25" spans="1:18">
      <c r="A25" t="str">
        <f>Hyperlink("https://www.diodes.com/part/view/ZXMS81090SPQ","ZXMS81090SPQ")</f>
        <v>ZXMS81090SPQ</v>
      </c>
      <c r="B25" t="str">
        <f>Hyperlink("https://www.diodes.com/assets/Datasheets/ZXMS81090SPQ.pdf","ZXMS81090SPQ Datasheet")</f>
        <v>ZXMS81090SPQ Datasheet</v>
      </c>
      <c r="C25" t="s">
        <v>41</v>
      </c>
      <c r="D25" t="s">
        <v>19</v>
      </c>
      <c r="E25" t="s">
        <v>20</v>
      </c>
      <c r="R25" t="s">
        <v>42</v>
      </c>
    </row>
    <row r="26" spans="1:18">
      <c r="A26" t="str">
        <f>Hyperlink("https://www.diodes.com/part/view/ZXMS81200SPQ","ZXMS81200SPQ")</f>
        <v>ZXMS81200SPQ</v>
      </c>
      <c r="B26" t="str">
        <f>Hyperlink("https://www.diodes.com/assets/Datasheets/ZXMS81200SPQ.pdf","ZXMS81200SPQ Datasheet")</f>
        <v>ZXMS81200SPQ Datasheet</v>
      </c>
      <c r="C26" t="s">
        <v>41</v>
      </c>
      <c r="D26" t="s">
        <v>19</v>
      </c>
      <c r="E26" t="s">
        <v>20</v>
      </c>
      <c r="R26" t="s">
        <v>42</v>
      </c>
    </row>
    <row r="27" spans="1:18">
      <c r="A27" t="str">
        <f>Hyperlink("https://www.diodes.com/part/view/ZXMS82090S14PQ","ZXMS82090S14PQ")</f>
        <v>ZXMS82090S14PQ</v>
      </c>
      <c r="B27" t="str">
        <f>Hyperlink("https://www.diodes.com/assets/Datasheets/ZXMS82090S14PQ.pdf","ZXMS82090S14PQ Datasheet")</f>
        <v>ZXMS82090S14PQ Datasheet</v>
      </c>
      <c r="C27" t="s">
        <v>41</v>
      </c>
      <c r="D27" t="s">
        <v>19</v>
      </c>
      <c r="E27" t="s">
        <v>20</v>
      </c>
      <c r="R27" t="s">
        <v>43</v>
      </c>
    </row>
    <row r="28" spans="1:18">
      <c r="A28" t="str">
        <f>Hyperlink("https://www.diodes.com/part/view/ZXMS82120S14PQ","ZXMS82120S14PQ")</f>
        <v>ZXMS82120S14PQ</v>
      </c>
      <c r="B28" t="str">
        <f>Hyperlink("https://www.diodes.com/assets/Datasheets/ZXMS82120S14PQ.pdf","ZXMS82120S14PQ Datasheet")</f>
        <v>ZXMS82120S14PQ Datasheet</v>
      </c>
      <c r="C28" t="s">
        <v>41</v>
      </c>
      <c r="D28" t="s">
        <v>19</v>
      </c>
      <c r="E28" t="s">
        <v>20</v>
      </c>
      <c r="R28" t="s">
        <v>43</v>
      </c>
    </row>
    <row r="29" spans="1:18">
      <c r="A29" t="str">
        <f>Hyperlink("https://www.diodes.com/part/view/ZXMS82180S14PQ","ZXMS82180S14PQ")</f>
        <v>ZXMS82180S14PQ</v>
      </c>
      <c r="B29" t="str">
        <f>Hyperlink("https://www.diodes.com/assets/Datasheets/ZXMS82180S14PQ.pdf","ZXMS82180S14PQ Datasheet")</f>
        <v>ZXMS82180S14PQ Datasheet</v>
      </c>
      <c r="C29" t="s">
        <v>41</v>
      </c>
      <c r="D29" t="s">
        <v>19</v>
      </c>
      <c r="E29" t="s">
        <v>20</v>
      </c>
      <c r="R29" t="s">
        <v>43</v>
      </c>
    </row>
  </sheetData>
  <hyperlinks>
    <hyperlink ref="A2" r:id="rId_hyperlink_1" tooltip="BSP75GQ" display="BSP75GQ"/>
    <hyperlink ref="B2" r:id="rId_hyperlink_2" tooltip="BSP75GQ Datasheet" display="BSP75GQ Datasheet"/>
    <hyperlink ref="A3" r:id="rId_hyperlink_3" tooltip="BSP75GQ-13" display="BSP75GQ-13"/>
    <hyperlink ref="B3" r:id="rId_hyperlink_4" tooltip="BSP75GQ-13 Datasheet" display="BSP75GQ-13 Datasheet"/>
    <hyperlink ref="A4" r:id="rId_hyperlink_5" tooltip="BSP75NQ" display="BSP75NQ"/>
    <hyperlink ref="B4" r:id="rId_hyperlink_6" tooltip="BSP75NQ Datasheet" display="BSP75NQ Datasheet"/>
    <hyperlink ref="A5" r:id="rId_hyperlink_7" tooltip="BSP75NQ-13" display="BSP75NQ-13"/>
    <hyperlink ref="B5" r:id="rId_hyperlink_8" tooltip="BSP75NQ-13 Datasheet" display="BSP75NQ-13 Datasheet"/>
    <hyperlink ref="A6" r:id="rId_hyperlink_9" tooltip="ZXMS6004DGQ" display="ZXMS6004DGQ"/>
    <hyperlink ref="B6" r:id="rId_hyperlink_10" tooltip="ZXMS6004DGQ Datasheet" display="ZXMS6004DGQ Datasheet"/>
    <hyperlink ref="A7" r:id="rId_hyperlink_11" tooltip="ZXMS6004DGQ-13" display="ZXMS6004DGQ-13"/>
    <hyperlink ref="B7" r:id="rId_hyperlink_12" tooltip="ZXMS6004DGQ-13 Datasheet" display="ZXMS6004DGQ-13 Datasheet"/>
    <hyperlink ref="A8" r:id="rId_hyperlink_13" tooltip="ZXMS6004DN8Q" display="ZXMS6004DN8Q"/>
    <hyperlink ref="B8" r:id="rId_hyperlink_14" tooltip="ZXMS6004DN8Q Datasheet" display="ZXMS6004DN8Q Datasheet"/>
    <hyperlink ref="A9" r:id="rId_hyperlink_15" tooltip="ZXMS6004DT8Q" display="ZXMS6004DT8Q"/>
    <hyperlink ref="B9" r:id="rId_hyperlink_16" tooltip="ZXMS6004DT8Q Datasheet" display="ZXMS6004DT8Q Datasheet"/>
    <hyperlink ref="A10" r:id="rId_hyperlink_17" tooltip="ZXMS6004FFQ" display="ZXMS6004FFQ"/>
    <hyperlink ref="B10" r:id="rId_hyperlink_18" tooltip="ZXMS6004FFQ Datasheet" display="ZXMS6004FFQ Datasheet"/>
    <hyperlink ref="A11" r:id="rId_hyperlink_19" tooltip="ZXMS6004FFQ-7" display="ZXMS6004FFQ-7"/>
    <hyperlink ref="B11" r:id="rId_hyperlink_20" tooltip="ZXMS6004FFQ-7 Datasheet" display="ZXMS6004FFQ-7 Datasheet"/>
    <hyperlink ref="A12" r:id="rId_hyperlink_21" tooltip="ZXMS6004N8Q" display="ZXMS6004N8Q"/>
    <hyperlink ref="B12" r:id="rId_hyperlink_22" tooltip="ZXMS6004N8Q Datasheet" display="ZXMS6004N8Q Datasheet"/>
    <hyperlink ref="A13" r:id="rId_hyperlink_23" tooltip="ZXMS6004SGQ" display="ZXMS6004SGQ"/>
    <hyperlink ref="B13" r:id="rId_hyperlink_24" tooltip="ZXMS6004SGQ Datasheet" display="ZXMS6004SGQ Datasheet"/>
    <hyperlink ref="A14" r:id="rId_hyperlink_25" tooltip="ZXMS6005DGQ-13" display="ZXMS6005DGQ-13"/>
    <hyperlink ref="B14" r:id="rId_hyperlink_26" tooltip="ZXMS6005DGQ-13 Datasheet" display="ZXMS6005DGQ-13 Datasheet"/>
    <hyperlink ref="A15" r:id="rId_hyperlink_27" tooltip="ZXMS6005DGQTA" display="ZXMS6005DGQTA"/>
    <hyperlink ref="B15" r:id="rId_hyperlink_28" tooltip="ZXMS6005DGQ Datasheet" display="ZXMS6005DGQ Datasheet"/>
    <hyperlink ref="A16" r:id="rId_hyperlink_29" tooltip="ZXMS6005DN8Q" display="ZXMS6005DN8Q"/>
    <hyperlink ref="B16" r:id="rId_hyperlink_30" tooltip="ZXMS6005DN8Q Datasheet" display="ZXMS6005DN8Q Datasheet"/>
    <hyperlink ref="A17" r:id="rId_hyperlink_31" tooltip="ZXMS6005DT8Q" display="ZXMS6005DT8Q"/>
    <hyperlink ref="B17" r:id="rId_hyperlink_32" tooltip="ZXMS6005DT8Q Datasheet" display="ZXMS6005DT8Q Datasheet"/>
    <hyperlink ref="A18" r:id="rId_hyperlink_33" tooltip="ZXMS6005N8Q" display="ZXMS6005N8Q"/>
    <hyperlink ref="B18" r:id="rId_hyperlink_34" tooltip="ZXMS6005N8Q Datasheet" display="ZXMS6005N8Q Datasheet"/>
    <hyperlink ref="A19" r:id="rId_hyperlink_35" tooltip="ZXMS6005SGQ" display="ZXMS6005SGQ"/>
    <hyperlink ref="B19" r:id="rId_hyperlink_36" tooltip="ZXMS6005SGQ Datasheet" display="ZXMS6005SGQ Datasheet"/>
    <hyperlink ref="A20" r:id="rId_hyperlink_37" tooltip="ZXMS6006DGQ" display="ZXMS6006DGQ"/>
    <hyperlink ref="B20" r:id="rId_hyperlink_38" tooltip="ZXMS6006DGQ Datasheet" display="ZXMS6006DGQ Datasheet"/>
    <hyperlink ref="A21" r:id="rId_hyperlink_39" tooltip="ZXMS6006DGQ-13" display="ZXMS6006DGQ-13"/>
    <hyperlink ref="B21" r:id="rId_hyperlink_40" tooltip="ZXMS6006DGQ-13 Datasheet" display="ZXMS6006DGQ-13 Datasheet"/>
    <hyperlink ref="A22" r:id="rId_hyperlink_41" tooltip="ZXMS6006DT8Q" display="ZXMS6006DT8Q"/>
    <hyperlink ref="B22" r:id="rId_hyperlink_42" tooltip="ZXMS6006DT8Q Datasheet" display="ZXMS6006DT8Q Datasheet"/>
    <hyperlink ref="A23" r:id="rId_hyperlink_43" tooltip="ZXMS6006SGQ" display="ZXMS6006SGQ"/>
    <hyperlink ref="B23" r:id="rId_hyperlink_44" tooltip="ZXMS6006SGQ Datasheet" display="ZXMS6006SGQ Datasheet"/>
    <hyperlink ref="A24" r:id="rId_hyperlink_45" tooltip="ZXMS6008N8Q" display="ZXMS6008N8Q"/>
    <hyperlink ref="B24" r:id="rId_hyperlink_46" tooltip="ZXMS6008N8Q Datasheet" display="ZXMS6008N8Q Datasheet"/>
    <hyperlink ref="A25" r:id="rId_hyperlink_47" tooltip="ZXMS81090SPQ" display="ZXMS81090SPQ"/>
    <hyperlink ref="B25" r:id="rId_hyperlink_48" tooltip="ZXMS81090SPQ Datasheet" display="ZXMS81090SPQ Datasheet"/>
    <hyperlink ref="A26" r:id="rId_hyperlink_49" tooltip="ZXMS81200SPQ" display="ZXMS81200SPQ"/>
    <hyperlink ref="B26" r:id="rId_hyperlink_50" tooltip="ZXMS81200SPQ Datasheet" display="ZXMS81200SPQ Datasheet"/>
    <hyperlink ref="A27" r:id="rId_hyperlink_51" tooltip="ZXMS82090S14PQ" display="ZXMS82090S14PQ"/>
    <hyperlink ref="B27" r:id="rId_hyperlink_52" tooltip="ZXMS82090S14PQ Datasheet" display="ZXMS82090S14PQ Datasheet"/>
    <hyperlink ref="A28" r:id="rId_hyperlink_53" tooltip="ZXMS82120S14PQ" display="ZXMS82120S14PQ"/>
    <hyperlink ref="B28" r:id="rId_hyperlink_54" tooltip="ZXMS82120S14PQ Datasheet" display="ZXMS82120S14PQ Datasheet"/>
    <hyperlink ref="A29" r:id="rId_hyperlink_55" tooltip="ZXMS82180S14PQ" display="ZXMS82180S14PQ"/>
    <hyperlink ref="B29" r:id="rId_hyperlink_56" tooltip="ZXMS82180S14PQ Datasheet" display="ZXMS82180S14P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2024-04-19T09:55:43-05:00</dcterms:created>
  <dcterms:modified xsi:type="dcterms:W3CDTF">2024-04-19T09:55:43-05:00</dcterms:modified>
  <dc:title>Untitled Spreadsheet</dc:title>
  <dc:description/>
  <dc:subject/>
  <cp:keywords/>
  <cp:category/>
</cp:coreProperties>
</file>