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'Worksheet'!$A$1:$N$874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<sst xmlns="http://schemas.openxmlformats.org/spreadsheetml/2006/main" uniqueCount="916">
  <si>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</si>
  <si>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</si>
  <si>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</si>
  <si>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</si>
  <si>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AEC Qualified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</si>
  <si>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</si>
  <si>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Configuration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</si>
  <si>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Power Rating (W)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</si>
  <si>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Reverse Standoff Voltage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RWM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</si>
  <si>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Breakdown VoltageV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BR</t>
    </r>
    <r>
      <rPr>
        <rFont val="Courier New"/>
        <b val="true"/>
        <i val="false"/>
        <strike val="false"/>
        <color rgb="FF000000"/>
        <sz val="11"/>
        <u val="none"/>
      </rPr>
      <t xml:space="preserve"> Min(V)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</si>
  <si>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BreakdownVoltageV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BR</t>
    </r>
    <r>
      <rPr>
        <rFont val="Courier New"/>
        <b val="true"/>
        <i val="false"/>
        <strike val="false"/>
        <color rgb="FF000000"/>
        <sz val="11"/>
        <u val="none"/>
      </rPr>
      <t xml:space="preserve"> Max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</si>
  <si>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Reverse Leakage CurrentI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R</t>
    </r>
    <r>
      <rPr>
        <rFont val="Courier New"/>
        <b val="true"/>
        <i val="false"/>
        <strike val="false"/>
        <color rgb="FF000000"/>
        <sz val="11"/>
        <u val="none"/>
      </rPr>
      <t xml:space="preserve"> @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RWM</t>
    </r>
    <r>
      <rPr>
        <rFont val="Courier New"/>
        <b val="true"/>
        <i val="false"/>
        <strike val="false"/>
        <color rgb="FF000000"/>
        <sz val="11"/>
        <u val="none"/>
      </rPr>
      <t xml:space="preserve"> Max (µA)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</si>
  <si>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Clamping Voltage @ Max Peak Pulse Current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C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 (V)</t>
    </r>
  </si>
  <si>
    <t>Packages</t>
  </si>
  <si>
    <t>3.0SMCJ13AQ</t>
  </si>
  <si>
    <t>3000W SURFACE MOUNT AUTOMOTIVE TRANSIENT VOLTAGE SUPPRESSOR</t>
  </si>
  <si>
    <t>Yes</t>
  </si>
  <si>
    <t>Automotive</t>
  </si>
  <si>
    <t>Single (Uni-Directional)</t>
  </si>
  <si>
    <t>SMC</t>
  </si>
  <si>
    <t>3.0SMCJ13CAQ</t>
  </si>
  <si>
    <t>Single (Bi-Directional)</t>
  </si>
  <si>
    <t>3.0SMCJ14AQ</t>
  </si>
  <si>
    <t>3000W SURFACE MOUNT TRANSIENT VOLTAGE SUPPRESSOR</t>
  </si>
  <si>
    <t>3.0SMCJ14CAQ</t>
  </si>
  <si>
    <t>3000W Surface Mount Automotive Transient Voltage Suppressor</t>
  </si>
  <si>
    <t>3.0SMCJ16CAQ</t>
  </si>
  <si>
    <t>3.0SMCJ20AQ</t>
  </si>
  <si>
    <t>3.0SMCJ22AQ</t>
  </si>
  <si>
    <t>3.0SMCJ22CAQ</t>
  </si>
  <si>
    <t>3.0SMCJ24AQ</t>
  </si>
  <si>
    <t>3.0SMCJ26AQ</t>
  </si>
  <si>
    <t>3.0SMCJ26CAQ</t>
  </si>
  <si>
    <t>3.0SMCJ28AQ</t>
  </si>
  <si>
    <t>3.0SMCJ28CAQ</t>
  </si>
  <si>
    <t>3.0SMCJ30AQ</t>
  </si>
  <si>
    <t>3.0SMCJ30CAQ</t>
  </si>
  <si>
    <t>3.0SMCJ33AQ</t>
  </si>
  <si>
    <t>3.0SMCJ33CAQ</t>
  </si>
  <si>
    <t>3.0SMCJ36AQ</t>
  </si>
  <si>
    <t>3.0SMCJ36CAQ</t>
  </si>
  <si>
    <t>3.0SMCJ5.0AQ</t>
  </si>
  <si>
    <t>3.0SMCJ5.0CAQ</t>
  </si>
  <si>
    <t>A3.0SMCJ10A(LS)</t>
  </si>
  <si>
    <t>TVS</t>
  </si>
  <si>
    <t>SMC (LS)</t>
  </si>
  <si>
    <t>A3.0SMCJ10CA(LS)</t>
  </si>
  <si>
    <t>A3.0SMCJ11A(LS)</t>
  </si>
  <si>
    <t>A3.0SMCJ11CA(LS)</t>
  </si>
  <si>
    <t>A3.0SMCJ12A(LS)</t>
  </si>
  <si>
    <t>A3.0SMCJ12CA(LS)</t>
  </si>
  <si>
    <t>A3.0SMCJ13A(LS)</t>
  </si>
  <si>
    <t>A3.0SMCJ13CA(LS)</t>
  </si>
  <si>
    <t>A3.0SMCJ14A(LS)</t>
  </si>
  <si>
    <t>A3.0SMCJ14CA(LS)</t>
  </si>
  <si>
    <t>A3.0SMCJ15A(LS)</t>
  </si>
  <si>
    <t>A3.0SMCJ15CA(LS)</t>
  </si>
  <si>
    <t>A3.0SMCJ16A(LS)</t>
  </si>
  <si>
    <t>A3.0SMCJ16CA(LS)</t>
  </si>
  <si>
    <t>A3.0SMCJ17A(LS)</t>
  </si>
  <si>
    <t>A3.0SMCJ17CA(LS)</t>
  </si>
  <si>
    <t>A3.0SMCJ18A(LS)</t>
  </si>
  <si>
    <t>A3.0SMCJ18CA(LS)</t>
  </si>
  <si>
    <t>A3.0SMCJ20A(LS)</t>
  </si>
  <si>
    <t>A3.0SMCJ20CA(LS)</t>
  </si>
  <si>
    <t>A3.0SMCJ22A(LS)</t>
  </si>
  <si>
    <t>A3.0SMCJ22CA(LS)</t>
  </si>
  <si>
    <t>A3.0SMCJ24A(LS)</t>
  </si>
  <si>
    <t>A3.0SMCJ24CA(LS)</t>
  </si>
  <si>
    <t>A3.0SMCJ26A(LS)</t>
  </si>
  <si>
    <t>A3.0SMCJ26CA(LS)</t>
  </si>
  <si>
    <t>A3.0SMCJ28A(LS)</t>
  </si>
  <si>
    <t>A3.0SMCJ28CA(LS)</t>
  </si>
  <si>
    <t>A3.0SMCJ30A(LS)</t>
  </si>
  <si>
    <t>A3.0SMCJ30CA(LS)</t>
  </si>
  <si>
    <t>A3.0SMCJ33A(LS)</t>
  </si>
  <si>
    <t>A3.0SMCJ33CA(LS)</t>
  </si>
  <si>
    <t>A3.0SMCJ36A(LS)</t>
  </si>
  <si>
    <t>A3.0SMCJ36CA(LS)</t>
  </si>
  <si>
    <t>A3.0SMCJ40A(LS)</t>
  </si>
  <si>
    <t>A3.0SMCJ40CA(LS)</t>
  </si>
  <si>
    <t>A3.0SMCJ43A(LS)</t>
  </si>
  <si>
    <t>A3.0SMCJ43CA(LS)</t>
  </si>
  <si>
    <t>A3.0SMCJ45A(LS)</t>
  </si>
  <si>
    <t>A3.0SMCJ45CA(LS)</t>
  </si>
  <si>
    <t>A3.0SMCJ48A(LS)</t>
  </si>
  <si>
    <t>A3.0SMCJ48CA(LS)</t>
  </si>
  <si>
    <t>A3.0SMCJ5.0A(LS)</t>
  </si>
  <si>
    <t>A3.0SMCJ5.0CA(LS)</t>
  </si>
  <si>
    <t>A3.0SMCJ51A(LS)</t>
  </si>
  <si>
    <t>A3.0SMCJ51CA(LS)</t>
  </si>
  <si>
    <t>A3.0SMCJ54A(LS)</t>
  </si>
  <si>
    <t>A3.0SMCJ54CA(LS)</t>
  </si>
  <si>
    <t>A3.0SMCJ58A(LS)</t>
  </si>
  <si>
    <t>A3.0SMCJ58CA(LS)</t>
  </si>
  <si>
    <t>A3.0SMCJ6.0A(LS)</t>
  </si>
  <si>
    <t>A3.0SMCJ6.0CA(LS)</t>
  </si>
  <si>
    <t>A3.0SMCJ6.5A(LS)</t>
  </si>
  <si>
    <t>A3.0SMCJ6.5CA(LS)</t>
  </si>
  <si>
    <t>A3.0SMCJ60A(LS)</t>
  </si>
  <si>
    <t>A3.0SMCJ60CA(LS)</t>
  </si>
  <si>
    <t>A3.0SMCJ64A(LS)</t>
  </si>
  <si>
    <t>A3.0SMCJ64CA(LS)</t>
  </si>
  <si>
    <t>A3.0SMCJ7.0A(LS)</t>
  </si>
  <si>
    <t>A3.0SMCJ7.0CA(LS)</t>
  </si>
  <si>
    <t>A3.0SMCJ7.5A(LS)</t>
  </si>
  <si>
    <t>A3.0SMCJ7.5CA(LS)</t>
  </si>
  <si>
    <t>A3.0SMCJ70A(LS)</t>
  </si>
  <si>
    <t>A3.0SMCJ70CA(LS)</t>
  </si>
  <si>
    <t>A3.0SMCJ75A(LS)</t>
  </si>
  <si>
    <t>A3.0SMCJ75CA(LS)</t>
  </si>
  <si>
    <t>A3.0SMCJ8.0A(LS)</t>
  </si>
  <si>
    <t>A3.0SMCJ8.0CA(LS)</t>
  </si>
  <si>
    <t>A3.0SMCJ8.5A(LS)</t>
  </si>
  <si>
    <t>A3.0SMCJ8.5CA(LS)</t>
  </si>
  <si>
    <t>A3.0SMCJ9.0A(LS)</t>
  </si>
  <si>
    <t>A3.0SMCJ9.0CA(LS)</t>
  </si>
  <si>
    <t>A5.0SMCJ10A(LS)</t>
  </si>
  <si>
    <t>A5.0SMCJ12A(LS)</t>
  </si>
  <si>
    <t>A5.0SMCJ13A(LS)</t>
  </si>
  <si>
    <t>A5.0SMCJ16A(LS)</t>
  </si>
  <si>
    <t>A5.0SMCJ17A(LS)</t>
  </si>
  <si>
    <t>A5.0SMCJ18A(LS)</t>
  </si>
  <si>
    <t>A5.0SMCJ20A(LS)</t>
  </si>
  <si>
    <t>A5.0SMCJ22A(LS)</t>
  </si>
  <si>
    <t>A5.0SMCJ24A(LS)</t>
  </si>
  <si>
    <t>A5.0SMCJ26A(LS)</t>
  </si>
  <si>
    <t>A5.0SMCJ28A(LS)</t>
  </si>
  <si>
    <t>A5.0SMCJ30A(LS)</t>
  </si>
  <si>
    <t>A5.0SMCJ33A(LS)</t>
  </si>
  <si>
    <t>A5.0SMCJ36A(LS)</t>
  </si>
  <si>
    <t>ALT2MF10A(LS)</t>
  </si>
  <si>
    <t>DO-222AA / MITE-FLAT (LS)</t>
  </si>
  <si>
    <t>ALT2MF12A(LS)</t>
  </si>
  <si>
    <t>ALT2MF13A(LS)</t>
  </si>
  <si>
    <t>ALT2MF15A(LS)</t>
  </si>
  <si>
    <t>ALT2MF16A(LS)</t>
  </si>
  <si>
    <t>ALT2MF18A(LS)</t>
  </si>
  <si>
    <t>ALT2MF20A(LS)</t>
  </si>
  <si>
    <t>ALT2MF22A(LS)</t>
  </si>
  <si>
    <t>ALT2MF24A(LS)</t>
  </si>
  <si>
    <t>ALT2MF26A(LS)</t>
  </si>
  <si>
    <t>ALT2MF28A(LS)</t>
  </si>
  <si>
    <t>ALT2MF30A(LS)</t>
  </si>
  <si>
    <t>ALT2MF36A(LS)</t>
  </si>
  <si>
    <t>ALT2MF40A(LS)</t>
  </si>
  <si>
    <t>ALT2MF43A(LS)</t>
  </si>
  <si>
    <t>ALT2MF45A(LS)</t>
  </si>
  <si>
    <t>ALT2MF48A(LS)</t>
  </si>
  <si>
    <t>ALT2MF5.0A(LS)</t>
  </si>
  <si>
    <t>ALT2MF51A(LS)</t>
  </si>
  <si>
    <t>ALT2MF6.0A(LS)</t>
  </si>
  <si>
    <t>ALT2MF8.5A(LS)</t>
  </si>
  <si>
    <t>APSMAJ100A(LS)</t>
  </si>
  <si>
    <t>SMA (LS)</t>
  </si>
  <si>
    <t>APSMAJ100CA(LS)</t>
  </si>
  <si>
    <t>APSMAJ10A(LS)</t>
  </si>
  <si>
    <t>APSMAJ10CA(LS)</t>
  </si>
  <si>
    <t>APSMAJ110A(LS)</t>
  </si>
  <si>
    <t>APSMAJ110CA(LS)</t>
  </si>
  <si>
    <t>APSMAJ11A(LS)</t>
  </si>
  <si>
    <t>APSMAJ11CA(LS)</t>
  </si>
  <si>
    <t>APSMAJ120A(LS)</t>
  </si>
  <si>
    <t>APSMAJ120CA(LS)</t>
  </si>
  <si>
    <t>APSMAJ12A(LS)</t>
  </si>
  <si>
    <t>APSMAJ12CA(LS)</t>
  </si>
  <si>
    <t>APSMAJ13A(LS)</t>
  </si>
  <si>
    <t>APSMAJ13CA(LS)</t>
  </si>
  <si>
    <t>APSMAJ15A(LS)</t>
  </si>
  <si>
    <t>APSMAJ15CA(LS)</t>
  </si>
  <si>
    <t>APSMAJ16A(LS)</t>
  </si>
  <si>
    <t>APSMAJ16CA(LS)</t>
  </si>
  <si>
    <t>APSMAJ18A(LS)</t>
  </si>
  <si>
    <t>APSMAJ18CA(LS)</t>
  </si>
  <si>
    <t>APSMAJ20A(LS)</t>
  </si>
  <si>
    <t>APSMAJ20CA(LS)</t>
  </si>
  <si>
    <t>APSMAJ22A(LS)</t>
  </si>
  <si>
    <t>APSMAJ22CA(LS)</t>
  </si>
  <si>
    <t>APSMAJ24A(LS)</t>
  </si>
  <si>
    <t>APSMAJ24CA(LS)</t>
  </si>
  <si>
    <t>APSMAJ27A(LS)</t>
  </si>
  <si>
    <t>APSMAJ27CA(LS)</t>
  </si>
  <si>
    <t>APSMAJ30A(LS)</t>
  </si>
  <si>
    <t>APSMAJ30CA(LS)</t>
  </si>
  <si>
    <t>APSMAJ33A(LS)</t>
  </si>
  <si>
    <t>APSMAJ33CA(LS)</t>
  </si>
  <si>
    <t>APSMAJ36A(LS)</t>
  </si>
  <si>
    <t>APSMAJ36CA(LS)</t>
  </si>
  <si>
    <t>APSMAJ39A(LS)</t>
  </si>
  <si>
    <t>APSMAJ39CA(LS)</t>
  </si>
  <si>
    <t>APSMAJ43A(LS)</t>
  </si>
  <si>
    <t>APSMAJ43CA(LS)</t>
  </si>
  <si>
    <t>APSMAJ47A(LS)</t>
  </si>
  <si>
    <t>APSMAJ47CA(LS)</t>
  </si>
  <si>
    <t>APSMAJ51A(LS)</t>
  </si>
  <si>
    <t>APSMAJ51CA(LS)</t>
  </si>
  <si>
    <t>APSMAJ56A(LS)</t>
  </si>
  <si>
    <t>APSMAJ56CA(LS)</t>
  </si>
  <si>
    <t>APSMAJ6.8A(LS)</t>
  </si>
  <si>
    <t>APSMAJ6.8CA(LS)</t>
  </si>
  <si>
    <t>APSMAJ62A(LS)</t>
  </si>
  <si>
    <t>APSMAJ62CA(LS)</t>
  </si>
  <si>
    <t>APSMAJ68A(LS)</t>
  </si>
  <si>
    <t>APSMAJ68CA(LS)</t>
  </si>
  <si>
    <t>APSMAJ7.5A(LS)</t>
  </si>
  <si>
    <t>APSMAJ7.5CA(LS)</t>
  </si>
  <si>
    <t>APSMAJ75A(LS)</t>
  </si>
  <si>
    <t>APSMAJ75CA(LS)</t>
  </si>
  <si>
    <t>APSMAJ8.2A(LS)</t>
  </si>
  <si>
    <t>APSMAJ8.2CA(LS)</t>
  </si>
  <si>
    <t>APSMAJ82A(LS)</t>
  </si>
  <si>
    <t>APSMAJ82CA(LS)</t>
  </si>
  <si>
    <t>APSMAJ9.1A(LS)</t>
  </si>
  <si>
    <t>APSMAJ9.1CA(LS)</t>
  </si>
  <si>
    <t>APSMAJ91A(LS)</t>
  </si>
  <si>
    <t>APSMAJ91CA(LS)</t>
  </si>
  <si>
    <t>APSMBJ10A(LS)</t>
  </si>
  <si>
    <t>SMB (LS)</t>
  </si>
  <si>
    <t>APSMBJ10CA(LS)</t>
  </si>
  <si>
    <t>APSMBJ11A(LS)</t>
  </si>
  <si>
    <t>APSMBJ11CA(LS)</t>
  </si>
  <si>
    <t>APSMBJ12A(LS)</t>
  </si>
  <si>
    <t>APSMBJ12CA(LS)</t>
  </si>
  <si>
    <t>APSMBJ13A(LS)</t>
  </si>
  <si>
    <t>APSMBJ13CA(LS)</t>
  </si>
  <si>
    <t>APSMBJ15A(LS)</t>
  </si>
  <si>
    <t>APSMBJ15CA(LS)</t>
  </si>
  <si>
    <t>APSMBJ16A(LS)</t>
  </si>
  <si>
    <t>APSMBJ16CA(LS)</t>
  </si>
  <si>
    <t>APSMBJ18A(LS)</t>
  </si>
  <si>
    <t>APSMBJ18CA(LS)</t>
  </si>
  <si>
    <t>APSMBJ20A(LS)</t>
  </si>
  <si>
    <t>APSMBJ20CA(LS)</t>
  </si>
  <si>
    <t>APSMBJ22A(LS)</t>
  </si>
  <si>
    <t>APSMBJ22CA(LS)</t>
  </si>
  <si>
    <t>APSMBJ24A(LS)</t>
  </si>
  <si>
    <t>APSMBJ24CA(LS)</t>
  </si>
  <si>
    <t>APSMBJ27A(LS)</t>
  </si>
  <si>
    <t>APSMBJ27CA(LS)</t>
  </si>
  <si>
    <t>APSMBJ30A(LS)</t>
  </si>
  <si>
    <t>APSMBJ30CA(LS)</t>
  </si>
  <si>
    <t>APSMBJ33A(LS)</t>
  </si>
  <si>
    <t>APSMBJ33CA(LS)</t>
  </si>
  <si>
    <t>APSMBJ36A(LS)</t>
  </si>
  <si>
    <t>APSMBJ36CA(LS)</t>
  </si>
  <si>
    <t>APSMBJ39A(LS)</t>
  </si>
  <si>
    <t>APSMBJ39CA(LS)</t>
  </si>
  <si>
    <t>APSMBJ43A(LS)</t>
  </si>
  <si>
    <t>APSMBJ43CA(LS)</t>
  </si>
  <si>
    <t>APSMBJ47A(LS)</t>
  </si>
  <si>
    <t>APSMBJ47CA(LS)</t>
  </si>
  <si>
    <t>APSMBJ51A(LS)</t>
  </si>
  <si>
    <t>APSMBJ51CA(LS)</t>
  </si>
  <si>
    <t>APSMBJ56A(LS)</t>
  </si>
  <si>
    <t>APSMBJ56CA(LS)</t>
  </si>
  <si>
    <t>APSMBJ6.8A(LS)</t>
  </si>
  <si>
    <t>APSMBJ6.8CA(LS)</t>
  </si>
  <si>
    <t>APSMBJ62A(LS)</t>
  </si>
  <si>
    <t>APSMBJ62CA(LS)</t>
  </si>
  <si>
    <t>APSMBJ68A(LS)</t>
  </si>
  <si>
    <t>APSMBJ68CA(LS)</t>
  </si>
  <si>
    <t>APSMBJ7.5A(LS)</t>
  </si>
  <si>
    <t>APSMBJ7.5CA(LS)</t>
  </si>
  <si>
    <t>APSMBJ75A(LS)</t>
  </si>
  <si>
    <t>APSMBJ75CA(LS)</t>
  </si>
  <si>
    <t>APSMBJ8.2A(LS)</t>
  </si>
  <si>
    <t>APSMBJ82A(LS)</t>
  </si>
  <si>
    <t>APSMBJ82CA(LS)</t>
  </si>
  <si>
    <t>APSMBJ9.1A(LS)</t>
  </si>
  <si>
    <t>APSMBJ9.1CA(LS)</t>
  </si>
  <si>
    <t>APSMCJ10A(LS)</t>
  </si>
  <si>
    <t>APSMCJ10CA(LS)</t>
  </si>
  <si>
    <t>APSMCJ11A(LS)</t>
  </si>
  <si>
    <t>APSMCJ11CA(LS)</t>
  </si>
  <si>
    <t>APSMCJ12A(LS)</t>
  </si>
  <si>
    <t>APSMCJ12CA(LS)</t>
  </si>
  <si>
    <t>APSMCJ13A(LS)</t>
  </si>
  <si>
    <t>APSMCJ13CA(LS)</t>
  </si>
  <si>
    <t>APSMCJ15A(LS)</t>
  </si>
  <si>
    <t>APSMCJ15CA(LS)</t>
  </si>
  <si>
    <t>APSMCJ16A(LS)</t>
  </si>
  <si>
    <t>APSMCJ16CA(LS)</t>
  </si>
  <si>
    <t>APSMCJ18A(LS)</t>
  </si>
  <si>
    <t>APSMCJ18CA(LS)</t>
  </si>
  <si>
    <t>APSMCJ20A(LS)</t>
  </si>
  <si>
    <t>APSMCJ20CA(LS)</t>
  </si>
  <si>
    <t>APSMCJ22A(LS)</t>
  </si>
  <si>
    <t>APSMCJ22CA(LS)</t>
  </si>
  <si>
    <t>APSMCJ24A(LS)</t>
  </si>
  <si>
    <t>APSMCJ24CA(LS)</t>
  </si>
  <si>
    <t>APSMCJ27A(LS)</t>
  </si>
  <si>
    <t>APSMCJ27CA(LS)</t>
  </si>
  <si>
    <t>APSMCJ30A(LS)</t>
  </si>
  <si>
    <t>APSMCJ30CA(LS)</t>
  </si>
  <si>
    <t>APSMCJ33A(LS)</t>
  </si>
  <si>
    <t>APSMCJ33CA(LS)</t>
  </si>
  <si>
    <t>APSMCJ36A(LS)</t>
  </si>
  <si>
    <t>APSMCJ36CA(LS)</t>
  </si>
  <si>
    <t>APSMCJ39A(LS)</t>
  </si>
  <si>
    <t>APSMCJ39CA(LS)</t>
  </si>
  <si>
    <t>APSMCJ43A(LS)</t>
  </si>
  <si>
    <t>APSMCJ43CA(LS)</t>
  </si>
  <si>
    <t>APSMCJ47A(LS)</t>
  </si>
  <si>
    <t>APSMCJ47CA(LS)</t>
  </si>
  <si>
    <t>APSMCJ51A(LS)</t>
  </si>
  <si>
    <t>APSMCJ51CA(LS)</t>
  </si>
  <si>
    <t>APSMCJ56A(LS)</t>
  </si>
  <si>
    <t>APSMCJ56CA(LS)</t>
  </si>
  <si>
    <t>APSMCJ6.8A(LS)</t>
  </si>
  <si>
    <t>APSMCJ6.8CA(LS)</t>
  </si>
  <si>
    <t>APSMCJ62A(LS)</t>
  </si>
  <si>
    <t>APSMCJ62CA(LS)</t>
  </si>
  <si>
    <t>APSMCJ68A(LS)</t>
  </si>
  <si>
    <t>APSMCJ68CA(LS)</t>
  </si>
  <si>
    <t>APSMCJ7.5A(LS)</t>
  </si>
  <si>
    <t>APSMCJ7.5CA(LS)</t>
  </si>
  <si>
    <t>APSMCJ75A(LS)</t>
  </si>
  <si>
    <t>APSMCJ75CA(LS)</t>
  </si>
  <si>
    <t>APSMCJ8.2A(LS)</t>
  </si>
  <si>
    <t>APSMCJ8.2CA(LS)</t>
  </si>
  <si>
    <t>APSMCJ82A(LS)</t>
  </si>
  <si>
    <t>APSMCJ82CA(LS)</t>
  </si>
  <si>
    <t>APSMCJ9.1A(LS)</t>
  </si>
  <si>
    <t>APSMCJ9.1CA(LS)</t>
  </si>
  <si>
    <t>ASMA6J10A(LS)</t>
  </si>
  <si>
    <t>ASMA6J10CA(LS)</t>
  </si>
  <si>
    <t>ASMA6J11A(LS)</t>
  </si>
  <si>
    <t>ASMA6J11CA(LS)</t>
  </si>
  <si>
    <t>ASMA6J12A(LS)</t>
  </si>
  <si>
    <t>ASMA6J12CA(LS)</t>
  </si>
  <si>
    <t>ASMA6J13A(LS)</t>
  </si>
  <si>
    <t>ASMA6J13CA(LS)</t>
  </si>
  <si>
    <t>ASMA6J14A(LS)</t>
  </si>
  <si>
    <t>ASMA6J14CA(LS)</t>
  </si>
  <si>
    <t>ASMA6J15A(LS)</t>
  </si>
  <si>
    <t>ASMA6J15CA(LS)</t>
  </si>
  <si>
    <t>ASMA6J16A(LS)</t>
  </si>
  <si>
    <t>ASMA6J16CA(LS)</t>
  </si>
  <si>
    <t>ASMA6J17A(LS)</t>
  </si>
  <si>
    <t>ASMA6J17CA(LS)</t>
  </si>
  <si>
    <t>ASMA6J18A(LS)</t>
  </si>
  <si>
    <t>ASMA6J18CA(LS)</t>
  </si>
  <si>
    <t>ASMA6J20A(LS)</t>
  </si>
  <si>
    <t>ASMA6J20CA(LS)</t>
  </si>
  <si>
    <t>ASMA6J22A(LS)</t>
  </si>
  <si>
    <t>ASMA6J22CA(LS)</t>
  </si>
  <si>
    <t>ASMA6J24A(LS)</t>
  </si>
  <si>
    <t>ASMA6J24CA(LS)</t>
  </si>
  <si>
    <t>ASMA6J26A(LS)</t>
  </si>
  <si>
    <t>ASMA6J26CA(LS)</t>
  </si>
  <si>
    <t>ASMA6J28A(LS)</t>
  </si>
  <si>
    <t>ASMA6J28CA(LS)</t>
  </si>
  <si>
    <t>ASMA6J30A(LS)</t>
  </si>
  <si>
    <t>ASMA6J30CA(LS)</t>
  </si>
  <si>
    <t>ASMA6J33A(LS)</t>
  </si>
  <si>
    <t>ASMA6J33CA(LS)</t>
  </si>
  <si>
    <t>ASMA6J36A(LS)</t>
  </si>
  <si>
    <t>ASMA6J36CA(LS)</t>
  </si>
  <si>
    <t>ASMA6J40A(LS)</t>
  </si>
  <si>
    <t>ASMA6J40CA(LS)</t>
  </si>
  <si>
    <t>ASMA6J43A(LS)</t>
  </si>
  <si>
    <t>ASMA6J43CA(LS)</t>
  </si>
  <si>
    <t>ASMA6J45A(LS)</t>
  </si>
  <si>
    <t>ASMA6J45CA(LS)</t>
  </si>
  <si>
    <t>ASMA6J48A(LS)</t>
  </si>
  <si>
    <t>ASMA6J48CA(LS)</t>
  </si>
  <si>
    <t>ASMA6J5.0A(LS)</t>
  </si>
  <si>
    <t>ASMA6J51A(LS)</t>
  </si>
  <si>
    <t>ASMA6J51CA(LS)</t>
  </si>
  <si>
    <t>ASMA6J54A(LS)</t>
  </si>
  <si>
    <t>ASMA6J54CA(LS)</t>
  </si>
  <si>
    <t>ASMA6J58A(LS)</t>
  </si>
  <si>
    <t>ASMA6J58CA(LS)</t>
  </si>
  <si>
    <t>ASMA6J6.0A(LS)</t>
  </si>
  <si>
    <t>ASMA6J6.5A(LS)</t>
  </si>
  <si>
    <t>ASMA6J60A(LS)</t>
  </si>
  <si>
    <t>ASMA6J60CA(LS)</t>
  </si>
  <si>
    <t>ASMA6J64A(LS)</t>
  </si>
  <si>
    <t>ASMA6J64CA(LS)</t>
  </si>
  <si>
    <t>ASMA6J7.0A(LS)</t>
  </si>
  <si>
    <t>ASMA6J7.5A(LS)</t>
  </si>
  <si>
    <t>ASMA6J70A(LS)</t>
  </si>
  <si>
    <t>ASMA6J70CA(LS)</t>
  </si>
  <si>
    <t>ASMA6J75A(LS)</t>
  </si>
  <si>
    <t>ASMA6J75CA(LS)</t>
  </si>
  <si>
    <t>ASMA6J8.0A(LS)</t>
  </si>
  <si>
    <t>ASMA6J8.5A(LS)</t>
  </si>
  <si>
    <t>ASMA6J9.0A(LS)</t>
  </si>
  <si>
    <t>ASMAJ100A(LS)</t>
  </si>
  <si>
    <t>ASMAJ100CA(LS)</t>
  </si>
  <si>
    <t>ASMAJ10A(LS)</t>
  </si>
  <si>
    <t>ASMAJ10CA(LS)</t>
  </si>
  <si>
    <t>ASMAJ11A(LS)</t>
  </si>
  <si>
    <t>ASMAJ11CA(LS)</t>
  </si>
  <si>
    <t>ASMAJ12A(LS)</t>
  </si>
  <si>
    <t>ASMAJ12CA(LS)</t>
  </si>
  <si>
    <t>ASMAJ13A(LS)</t>
  </si>
  <si>
    <t>ASMAJ13CA(LS)</t>
  </si>
  <si>
    <t>ASMAJ14A(LS)</t>
  </si>
  <si>
    <t>ASMAJ14CA(LS)</t>
  </si>
  <si>
    <t>ASMAJ15A(LS)</t>
  </si>
  <si>
    <t>ASMAJ15CA(LS)</t>
  </si>
  <si>
    <t>ASMAJ16A(LS)</t>
  </si>
  <si>
    <t>ASMAJ16CA(LS)</t>
  </si>
  <si>
    <t>ASMAJ17A(LS)</t>
  </si>
  <si>
    <t>ASMAJ17CA(LS)</t>
  </si>
  <si>
    <t>ASMAJ18A(LS)</t>
  </si>
  <si>
    <t>ASMAJ18CA(LS)</t>
  </si>
  <si>
    <t>ASMAJ20A(LS)</t>
  </si>
  <si>
    <t>ASMAJ20CA(LS)</t>
  </si>
  <si>
    <t>ASMAJ22A(LS)</t>
  </si>
  <si>
    <t>ASMAJ22CA(LS)</t>
  </si>
  <si>
    <t>ASMAJ24A(LS)</t>
  </si>
  <si>
    <t>ASMAJ24CA(LS)</t>
  </si>
  <si>
    <t>ASMAJ26A(LS)</t>
  </si>
  <si>
    <t>ASMAJ26CA(LS)</t>
  </si>
  <si>
    <t>ASMAJ28A(LS)</t>
  </si>
  <si>
    <t>ASMAJ28CA(LS)</t>
  </si>
  <si>
    <t>ASMAJ30A(LS)</t>
  </si>
  <si>
    <t>ASMAJ30CA(LS)</t>
  </si>
  <si>
    <t>ASMAJ33A(LS)</t>
  </si>
  <si>
    <t>ASMAJ33CA(LS)</t>
  </si>
  <si>
    <t>ASMAJ36A(LS)</t>
  </si>
  <si>
    <t>ASMAJ36CA(LS)</t>
  </si>
  <si>
    <t>ASMAJ40A(LS)</t>
  </si>
  <si>
    <t>ASMAJ40CA(LS)</t>
  </si>
  <si>
    <t>ASMAJ43A(LS)</t>
  </si>
  <si>
    <t>ASMAJ43CA(LS)</t>
  </si>
  <si>
    <t>ASMAJ45A(LS)</t>
  </si>
  <si>
    <t>ASMAJ45CA(LS)</t>
  </si>
  <si>
    <t>ASMAJ48A(LS)</t>
  </si>
  <si>
    <t>ASMAJ48CA(LS)</t>
  </si>
  <si>
    <t>ASMAJ5.0A(LS)</t>
  </si>
  <si>
    <t>ASMAJ5.0CA(LS)</t>
  </si>
  <si>
    <t>ASMAJ51A(LS)</t>
  </si>
  <si>
    <t>ASMAJ51CA(LS)</t>
  </si>
  <si>
    <t>ASMAJ54A(LS)</t>
  </si>
  <si>
    <t>ASMAJ54CA(LS)</t>
  </si>
  <si>
    <t>ASMAJ58A(LS)</t>
  </si>
  <si>
    <t>ASMAJ58CA(LS)</t>
  </si>
  <si>
    <t>ASMAJ6.0A(LS)</t>
  </si>
  <si>
    <t>ASMAJ6.0CA(LS)</t>
  </si>
  <si>
    <t>ASMAJ6.5A(LS)</t>
  </si>
  <si>
    <t>ASMAJ6.5CA(LS)</t>
  </si>
  <si>
    <t>ASMAJ60A(LS)</t>
  </si>
  <si>
    <t>ASMAJ60CA(LS)</t>
  </si>
  <si>
    <t>ASMAJ64A(LS)</t>
  </si>
  <si>
    <t>ASMAJ64CA(LS)</t>
  </si>
  <si>
    <t>ASMAJ7.0A(LS)</t>
  </si>
  <si>
    <t>ASMAJ7.0CA(LS)</t>
  </si>
  <si>
    <t>ASMAJ7.5A(LS)</t>
  </si>
  <si>
    <t>ASMAJ7.5CA(LS)</t>
  </si>
  <si>
    <t>ASMAJ70A(LS)</t>
  </si>
  <si>
    <t>ASMAJ70CA(LS)</t>
  </si>
  <si>
    <t>ASMAJ75A(LS)</t>
  </si>
  <si>
    <t>ASMAJ75CA(LS)</t>
  </si>
  <si>
    <t>ASMAJ78A(LS)</t>
  </si>
  <si>
    <t>ASMAJ78CA(LS)</t>
  </si>
  <si>
    <t>ASMAJ8.0A(LS)</t>
  </si>
  <si>
    <t>ASMAJ8.0CA(LS)</t>
  </si>
  <si>
    <t>ASMAJ8.5A(LS)</t>
  </si>
  <si>
    <t>ASMAJ8.5CA(LS)</t>
  </si>
  <si>
    <t>ASMAJ85A(LS)</t>
  </si>
  <si>
    <t>ASMAJ85CA(LS)</t>
  </si>
  <si>
    <t>ASMAJ9.0A(LS)</t>
  </si>
  <si>
    <t>ASMAJ9.0CA(LS)</t>
  </si>
  <si>
    <t>ASMAJ90A(LS)</t>
  </si>
  <si>
    <t>ASMAJ90CA(LS)</t>
  </si>
  <si>
    <t>ASMBJ10A(LS)</t>
  </si>
  <si>
    <t>ASMBJ10CA(LS)</t>
  </si>
  <si>
    <t>ASMBJ11A(LS)</t>
  </si>
  <si>
    <t>ASMBJ11CA(LS)</t>
  </si>
  <si>
    <t>ASMBJ12A(LS)</t>
  </si>
  <si>
    <t>ASMBJ12CA(LS)</t>
  </si>
  <si>
    <t>ASMBJ13A(LS)</t>
  </si>
  <si>
    <t>ASMBJ13CA(LS)</t>
  </si>
  <si>
    <t>ASMBJ14A(LS)</t>
  </si>
  <si>
    <t>ASMBJ14CA(LS)</t>
  </si>
  <si>
    <t>ASMBJ15A(LS)</t>
  </si>
  <si>
    <t>ASMBJ15CA(LS)</t>
  </si>
  <si>
    <t>ASMBJ16A(LS)</t>
  </si>
  <si>
    <t>ASMBJ16CA(LS)</t>
  </si>
  <si>
    <t>ASMBJ17A(LS)</t>
  </si>
  <si>
    <t>ASMBJ17CA(LS)</t>
  </si>
  <si>
    <t>ASMBJ18A(LS)</t>
  </si>
  <si>
    <t>ASMBJ18CA(LS)</t>
  </si>
  <si>
    <t>ASMBJ20A(LS)</t>
  </si>
  <si>
    <t>ASMBJ20CA(LS)</t>
  </si>
  <si>
    <t>ASMBJ22A(LS)</t>
  </si>
  <si>
    <t>ASMBJ22CA(LS)</t>
  </si>
  <si>
    <t>ASMBJ24A(LS)</t>
  </si>
  <si>
    <t>ASMBJ24CA(LS)</t>
  </si>
  <si>
    <t>ASMBJ26A(LS)</t>
  </si>
  <si>
    <t>ASMBJ26CA(LS)</t>
  </si>
  <si>
    <t>ASMBJ28A(LS)</t>
  </si>
  <si>
    <t>ASMBJ28CA(LS)</t>
  </si>
  <si>
    <t>ASMBJ30A(LS)</t>
  </si>
  <si>
    <t>ASMBJ30CA(LS)</t>
  </si>
  <si>
    <t>ASMBJ33A(LS)</t>
  </si>
  <si>
    <t>ASMBJ33CA(LS)</t>
  </si>
  <si>
    <t>ASMBJ36A(LS)</t>
  </si>
  <si>
    <t>ASMBJ36CA(LS)</t>
  </si>
  <si>
    <t>ASMBJ40A(LS)</t>
  </si>
  <si>
    <t>ASMBJ40CA(LS)</t>
  </si>
  <si>
    <t>ASMBJ43A(LS)</t>
  </si>
  <si>
    <t>ASMBJ43CA(LS)</t>
  </si>
  <si>
    <t>ASMBJ45A(LS)</t>
  </si>
  <si>
    <t>ASMBJ45CA(LS)</t>
  </si>
  <si>
    <t>ASMBJ48A(LS)</t>
  </si>
  <si>
    <t>ASMBJ48CA(LS)</t>
  </si>
  <si>
    <t>ASMBJ5.0A(LS)</t>
  </si>
  <si>
    <t>ASMBJ5.0CA(LS)</t>
  </si>
  <si>
    <t>ASMBJ51A(LS)</t>
  </si>
  <si>
    <t>ASMBJ51CA(LS)</t>
  </si>
  <si>
    <t>ASMBJ54A(LS)</t>
  </si>
  <si>
    <t>ASMBJ54CA(LS)</t>
  </si>
  <si>
    <t>ASMBJ58A(LS)</t>
  </si>
  <si>
    <t>ASMBJ58CA(LS)</t>
  </si>
  <si>
    <t>ASMBJ6.0A(LS)</t>
  </si>
  <si>
    <t>ASMBJ6.0CA(LS)</t>
  </si>
  <si>
    <t>ASMBJ6.5A(LS)</t>
  </si>
  <si>
    <t>ASMBJ6.5CA(LS)</t>
  </si>
  <si>
    <t>ASMBJ60A(LS)</t>
  </si>
  <si>
    <t>ASMBJ60CA(LS)</t>
  </si>
  <si>
    <t>ASMBJ61A(LS)</t>
  </si>
  <si>
    <t>ASMBJ61CA(LS)</t>
  </si>
  <si>
    <t>ASMBJ64A(LS)</t>
  </si>
  <si>
    <t>ASMBJ64CA(LS)</t>
  </si>
  <si>
    <t>ASMBJ7.0A(LS)</t>
  </si>
  <si>
    <t>ASMBJ7.0CA(LS)</t>
  </si>
  <si>
    <t>ASMBJ7.5A(LS)</t>
  </si>
  <si>
    <t>ASMBJ7.5CA(LS)</t>
  </si>
  <si>
    <t>ASMBJ70A(LS)</t>
  </si>
  <si>
    <t>ASMBJ70CA(LS)</t>
  </si>
  <si>
    <t>ASMBJ75A(LS)</t>
  </si>
  <si>
    <t>ASMBJ75CA(LS)</t>
  </si>
  <si>
    <t>ASMBJ8.0A(LS)</t>
  </si>
  <si>
    <t>ASMBJ8.0CA(LS)</t>
  </si>
  <si>
    <t>ASMBJ8.5A(LS)</t>
  </si>
  <si>
    <t>ASMBJ8.5CA(LS)</t>
  </si>
  <si>
    <t>ASMBJ9.0A(LS)</t>
  </si>
  <si>
    <t>ASMBJ9.0CA(LS)</t>
  </si>
  <si>
    <t>ASMCJ10A(LS)</t>
  </si>
  <si>
    <t>ASMCJ10CA(LS)</t>
  </si>
  <si>
    <t>ASMCJ11A(LS)</t>
  </si>
  <si>
    <t>ASMCJ11CA(LS)</t>
  </si>
  <si>
    <t>ASMCJ12A(LS)</t>
  </si>
  <si>
    <t>ASMCJ12CA(LS)</t>
  </si>
  <si>
    <t>ASMCJ13A(LS)</t>
  </si>
  <si>
    <t>ASMCJ13CA(LS)</t>
  </si>
  <si>
    <t>ASMCJ14A(LS)</t>
  </si>
  <si>
    <t>ASMCJ14CA(LS)</t>
  </si>
  <si>
    <t>ASMCJ15A(LS)</t>
  </si>
  <si>
    <t>ASMCJ15CA(LS)</t>
  </si>
  <si>
    <t>ASMCJ16A(LS)</t>
  </si>
  <si>
    <t>ASMCJ16CA(LS)</t>
  </si>
  <si>
    <t>ASMCJ17A(LS)</t>
  </si>
  <si>
    <t>ASMCJ17CA(LS)</t>
  </si>
  <si>
    <t>ASMCJ18A(LS)</t>
  </si>
  <si>
    <t>ASMCJ18CA(LS)</t>
  </si>
  <si>
    <t>ASMCJ20A(LS)</t>
  </si>
  <si>
    <t>ASMCJ20CA(LS)</t>
  </si>
  <si>
    <t>ASMCJ22A(LS)</t>
  </si>
  <si>
    <t>ASMCJ22CA(LS)</t>
  </si>
  <si>
    <t>ASMCJ24A(LS)</t>
  </si>
  <si>
    <t>ASMCJ24CA(LS)</t>
  </si>
  <si>
    <t>ASMCJ26A(LS)</t>
  </si>
  <si>
    <t>ASMCJ26CA(LS)</t>
  </si>
  <si>
    <t>ASMCJ28A(LS)</t>
  </si>
  <si>
    <t>ASMCJ28CA(LS)</t>
  </si>
  <si>
    <t>ASMCJ30A(LS)</t>
  </si>
  <si>
    <t>ASMCJ30CA(LS)</t>
  </si>
  <si>
    <t>ASMCJ33A(LS)</t>
  </si>
  <si>
    <t>ASMCJ33CA(LS)</t>
  </si>
  <si>
    <t>ASMCJ36A(LS)</t>
  </si>
  <si>
    <t>ASMCJ36CA(LS)</t>
  </si>
  <si>
    <t>ASMCJ40A(LS)</t>
  </si>
  <si>
    <t>ASMCJ40CA(LS)</t>
  </si>
  <si>
    <t>ASMCJ43A(LS)</t>
  </si>
  <si>
    <t>ASMCJ43CA(LS)</t>
  </si>
  <si>
    <t>ASMCJ45A(LS)</t>
  </si>
  <si>
    <t>ASMCJ45CA(LS)</t>
  </si>
  <si>
    <t>ASMCJ48A(LS)</t>
  </si>
  <si>
    <t>ASMCJ48CA(LS)</t>
  </si>
  <si>
    <t>ASMCJ5.0A(LS)</t>
  </si>
  <si>
    <t>ASMCJ5.0CA(LS)</t>
  </si>
  <si>
    <t>ASMCJ51A(LS)</t>
  </si>
  <si>
    <t>ASMCJ51CA(LS)</t>
  </si>
  <si>
    <t>ASMCJ54A(LS)</t>
  </si>
  <si>
    <t>ASMCJ54CA(LS)</t>
  </si>
  <si>
    <t>ASMCJ58A(LS)</t>
  </si>
  <si>
    <t>ASMCJ58CA(LS)</t>
  </si>
  <si>
    <t>ASMCJ6.0A(LS)</t>
  </si>
  <si>
    <t>ASMCJ6.0CA(LS)</t>
  </si>
  <si>
    <t>ASMCJ6.5A(LS)</t>
  </si>
  <si>
    <t>ASMCJ6.5CA(LS)</t>
  </si>
  <si>
    <t>ASMCJ60A(LS)</t>
  </si>
  <si>
    <t>ASMCJ60CA(LS)</t>
  </si>
  <si>
    <t>ASMCJ64A(LS)</t>
  </si>
  <si>
    <t>ASMCJ64CA(LS)</t>
  </si>
  <si>
    <t>ASMCJ7.0A(LS)</t>
  </si>
  <si>
    <t>ASMCJ7.0CA(LS)</t>
  </si>
  <si>
    <t>ASMCJ7.5A(LS)</t>
  </si>
  <si>
    <t>ASMCJ7.5CA(LS)</t>
  </si>
  <si>
    <t>ASMCJ70A(LS)</t>
  </si>
  <si>
    <t>ASMCJ70CA(LS)</t>
  </si>
  <si>
    <t>ASMCJ75A(LS)</t>
  </si>
  <si>
    <t>ASMCJ75CA(LS)</t>
  </si>
  <si>
    <t>ASMCJ8.0A(LS)</t>
  </si>
  <si>
    <t>ASMCJ8.0CA(LS)</t>
  </si>
  <si>
    <t>ASMCJ8.5A(LS)</t>
  </si>
  <si>
    <t>ASMCJ8.5CA(LS)</t>
  </si>
  <si>
    <t>ASMCJ9.0A(LS)</t>
  </si>
  <si>
    <t>ASMCJ9.0CA(LS)</t>
  </si>
  <si>
    <t>DFLT15AQ</t>
  </si>
  <si>
    <t>225W SURFACE MOUNT TRANSIENT VOLTAGE SUPPRESSOR PowerDI 123</t>
  </si>
  <si>
    <t>PowerDI123</t>
  </si>
  <si>
    <t>DFLT16AQ</t>
  </si>
  <si>
    <t>225W SURFACE MOUNT TRANSIENT VOLTAGE SUPPRESSOR</t>
  </si>
  <si>
    <t>DFLT18AQ</t>
  </si>
  <si>
    <t>DFLT20AQ</t>
  </si>
  <si>
    <t>DFLT22AQ</t>
  </si>
  <si>
    <t>DFLT24AQ</t>
  </si>
  <si>
    <t>DFLT26AQ</t>
  </si>
  <si>
    <t>DFLT28AQ</t>
  </si>
  <si>
    <t>DFLT33AQ</t>
  </si>
  <si>
    <t>DFLT36AQ</t>
  </si>
  <si>
    <t>DFLT40AQ</t>
  </si>
  <si>
    <t>DFLT5V0AQ</t>
  </si>
  <si>
    <t>P6SMAJ10ADFQ</t>
  </si>
  <si>
    <t>600W SURFACE MOUNT TRANSIENT VOLTAGE SUPPRESSOR</t>
  </si>
  <si>
    <t>D-FLAT</t>
  </si>
  <si>
    <t>P6SMAJ11ADFQ</t>
  </si>
  <si>
    <t>P6SMAJ12ADFQ</t>
  </si>
  <si>
    <t>P6SMAJ13ADFQ</t>
  </si>
  <si>
    <t>P6SMAJ14ADFQ</t>
  </si>
  <si>
    <t>P6SMAJ15ADFQ</t>
  </si>
  <si>
    <t>P6SMAJ16ADFQ</t>
  </si>
  <si>
    <t>P6SMAJ17ADFQ</t>
  </si>
  <si>
    <t>P6SMAJ18ADFQ</t>
  </si>
  <si>
    <t>P6SMAJ20ADFQ</t>
  </si>
  <si>
    <t>P6SMAJ22ADFQ</t>
  </si>
  <si>
    <t>P6SMAJ24ADFQ</t>
  </si>
  <si>
    <t>P6SMAJ26ADFQ</t>
  </si>
  <si>
    <t>P6SMAJ28ADFQ</t>
  </si>
  <si>
    <t>P6SMAJ33ADFQ</t>
  </si>
  <si>
    <t>P6SMAJ36ADFQ</t>
  </si>
  <si>
    <t>P6SMAJ40ADFQ</t>
  </si>
  <si>
    <t>P6SMAJ43ADFQ</t>
  </si>
  <si>
    <t>P6SMAJ45ADFQ</t>
  </si>
  <si>
    <t>P6SMAJ48ADFQ</t>
  </si>
  <si>
    <t>P6SMAJ5.0ADFQ</t>
  </si>
  <si>
    <t>P6SMAJ51ADFQ</t>
  </si>
  <si>
    <t>P6SMAJ54ADFQ</t>
  </si>
  <si>
    <t>P6SMAJ58ADFQ</t>
  </si>
  <si>
    <t>P6SMAJ6.0ADFQ</t>
  </si>
  <si>
    <t>P6SMAJ6.5ADFQ</t>
  </si>
  <si>
    <t>P6SMAJ60ADFQ</t>
  </si>
  <si>
    <t>P6SMAJ64ADFQ</t>
  </si>
  <si>
    <t>P6SMAJ7.0ADFQ</t>
  </si>
  <si>
    <t>P6SMAJ7.5ADFQ</t>
  </si>
  <si>
    <t>P6SMAJ70ADFQ</t>
  </si>
  <si>
    <t>P6SMAJ75ADFQ</t>
  </si>
  <si>
    <t>P6SMAJ78ADFQ</t>
  </si>
  <si>
    <t>P6SMAJ8.0ADFQ</t>
  </si>
  <si>
    <t>P6SMAJ8.5ADFQ</t>
  </si>
  <si>
    <t>P6SMAJ85ADFQ</t>
  </si>
  <si>
    <t>P6SMAJ9.0ADFQ</t>
  </si>
  <si>
    <t>SMA6J10CAQ</t>
  </si>
  <si>
    <t>600W SURFACE MOUNT AUTOMOTIVE TRANSIENT VOLTAGE SUPPRESSOR</t>
  </si>
  <si>
    <t>SMA</t>
  </si>
  <si>
    <t>SMA6J13CAQ</t>
  </si>
  <si>
    <t>SMA6J15CAQ</t>
  </si>
  <si>
    <t>SMA6J18CAQ</t>
  </si>
  <si>
    <t>SMA6J20CAQ</t>
  </si>
  <si>
    <t>SMA6J22CAQ</t>
  </si>
  <si>
    <t>SMA6J24CAQ</t>
  </si>
  <si>
    <t>SMA6J30CAQ</t>
  </si>
  <si>
    <t>SMA6J33CAQ</t>
  </si>
  <si>
    <t>SMA6J36CAQ</t>
  </si>
  <si>
    <t>SMA6J40CAQ</t>
  </si>
  <si>
    <t>SMA6J43CAQ</t>
  </si>
  <si>
    <t>SMA6J45CAQ</t>
  </si>
  <si>
    <t>SMA6J48CAQ</t>
  </si>
  <si>
    <t>SMA6J5.0CAQ</t>
  </si>
  <si>
    <t>SMA6J58CAQ</t>
  </si>
  <si>
    <t>SMA6J6.5CAQ</t>
  </si>
  <si>
    <t>SMA6J70CAQ</t>
  </si>
  <si>
    <t>SMA6J8.5CAQ</t>
  </si>
  <si>
    <t>SMAJ100AQ</t>
  </si>
  <si>
    <t>400W SURFACE MOUNT AUTOMOTIVE TRANSIENT VOLTAGE SUPPRESSOR</t>
  </si>
  <si>
    <t>SMAJ100CAQ</t>
  </si>
  <si>
    <t>SMAJ10AQ</t>
  </si>
  <si>
    <t>400W SURFACE MOUNT TRANSIENT VOLTAGE SUPPRESSOR</t>
  </si>
  <si>
    <t>SMAJ10CAQ</t>
  </si>
  <si>
    <t>SMAJ11AQ</t>
  </si>
  <si>
    <t>400W Surface-Mount Automotive Transient Voltage Suppressor</t>
  </si>
  <si>
    <t>SMAJ11CAQ</t>
  </si>
  <si>
    <t>SMAJ12AQ</t>
  </si>
  <si>
    <t>SMAJ12CAQ</t>
  </si>
  <si>
    <t>SMAJ13AQ</t>
  </si>
  <si>
    <t>SMAJ13CAQ</t>
  </si>
  <si>
    <t>SMAJ14AQ</t>
  </si>
  <si>
    <t>400W Surface Mount Transient Voltage Suppressor</t>
  </si>
  <si>
    <t>SMAJ14CAQ</t>
  </si>
  <si>
    <t>SMAJ15AQ</t>
  </si>
  <si>
    <t>SMAJ15CAQ</t>
  </si>
  <si>
    <t>SMAJ16AQ</t>
  </si>
  <si>
    <t>SMAJ16CAQ</t>
  </si>
  <si>
    <t>SMAJ170AQ</t>
  </si>
  <si>
    <t>SMAJ170CAQ</t>
  </si>
  <si>
    <t>SMAJ17AQ</t>
  </si>
  <si>
    <t>SMAJ17CAQ</t>
  </si>
  <si>
    <t>SMAJ18AQ</t>
  </si>
  <si>
    <t>SMAJ18CAQ</t>
  </si>
  <si>
    <t>SMAJ200AQ</t>
  </si>
  <si>
    <t>SMAJ200CAQ</t>
  </si>
  <si>
    <t>SMAJ20AQ</t>
  </si>
  <si>
    <t>SMAJ20CAQ</t>
  </si>
  <si>
    <t>SMAJ22AQ</t>
  </si>
  <si>
    <t>SMAJ22CAQ</t>
  </si>
  <si>
    <t>SMAJ24AQ</t>
  </si>
  <si>
    <t>SMAJ24CAQ</t>
  </si>
  <si>
    <t>SMAJ26AQ</t>
  </si>
  <si>
    <t>SMAJ26CAQ</t>
  </si>
  <si>
    <t>SMAJ28AQ</t>
  </si>
  <si>
    <t>SMAJ28CAQ</t>
  </si>
  <si>
    <t>SMAJ30AQ</t>
  </si>
  <si>
    <t>SMAJ30CAQ</t>
  </si>
  <si>
    <t>SMAJ33AQ</t>
  </si>
  <si>
    <t>SMAJ33CAQ</t>
  </si>
  <si>
    <t>SMAJ36AQ</t>
  </si>
  <si>
    <t>SMAJ36CAQ</t>
  </si>
  <si>
    <t>SMAJ40AQ</t>
  </si>
  <si>
    <t>SMAJ40CAQ</t>
  </si>
  <si>
    <t>SMAJ43AQ</t>
  </si>
  <si>
    <t>SMAJ43CAQ</t>
  </si>
  <si>
    <t>SMAJ48AQ</t>
  </si>
  <si>
    <t>SMAJ48CAQ</t>
  </si>
  <si>
    <t>SMAJ5.0AQ</t>
  </si>
  <si>
    <t>SMAJ5.0CAQ</t>
  </si>
  <si>
    <t>SMAJ51AQ</t>
  </si>
  <si>
    <t>SMAJ51CAQ</t>
  </si>
  <si>
    <t>SMAJ54AQ</t>
  </si>
  <si>
    <t>SMAJ54CAQ</t>
  </si>
  <si>
    <t>SMAJ58AQ</t>
  </si>
  <si>
    <t>SMAJ58CAQ</t>
  </si>
  <si>
    <t>SMAJ6.0AQ</t>
  </si>
  <si>
    <t>SMAJ6.0CAQ</t>
  </si>
  <si>
    <t>SMAJ60AQ</t>
  </si>
  <si>
    <t>SMAJ60CAQ</t>
  </si>
  <si>
    <t>SMAJ64AQ</t>
  </si>
  <si>
    <t>SMAJ64CAQ</t>
  </si>
  <si>
    <t>SMAJ7.5AQ</t>
  </si>
  <si>
    <t>SMAJ7.5CAQ</t>
  </si>
  <si>
    <t>SMAJ70AQ</t>
  </si>
  <si>
    <t>SMAJ70CAQ</t>
  </si>
  <si>
    <t>SMAJ75AQ</t>
  </si>
  <si>
    <t>SMAJ75CAQ</t>
  </si>
  <si>
    <t>SMAJ78AQ</t>
  </si>
  <si>
    <t>SMAJ78CAQ</t>
  </si>
  <si>
    <t>SMAJ8.5AQ</t>
  </si>
  <si>
    <t>SMAJ8.5CAQ</t>
  </si>
  <si>
    <t>SMAJ85AQ</t>
  </si>
  <si>
    <t>SMAJ85CAQ</t>
  </si>
  <si>
    <t>SMAJ9.0AQ</t>
  </si>
  <si>
    <t>SMAJ9.0CAQ</t>
  </si>
  <si>
    <t>SMBJ100AQ</t>
  </si>
  <si>
    <t>SMB</t>
  </si>
  <si>
    <t>SMBJ100CAQ</t>
  </si>
  <si>
    <t>SMBJ110CAQ</t>
  </si>
  <si>
    <t>SMBJ12AQ</t>
  </si>
  <si>
    <t>SMBJ12CAQ</t>
  </si>
  <si>
    <t>SMBJ130AQ</t>
  </si>
  <si>
    <t>1500W SURFACE MOUNT AUTOMOTIVE TRANSIENT VOLTAGE SUPPRESSOR</t>
  </si>
  <si>
    <t>SMBJ130CAQ</t>
  </si>
  <si>
    <t>SMBJ14AQ</t>
  </si>
  <si>
    <t>600W Surface Mount Transient Voltage Suppressor</t>
  </si>
  <si>
    <t>SMBJ14CAQ</t>
  </si>
  <si>
    <t>SMBJ15AQ</t>
  </si>
  <si>
    <t>SMBJ15CAQ</t>
  </si>
  <si>
    <t>SMBJ16AQ</t>
  </si>
  <si>
    <t>SMBJ16CAQ</t>
  </si>
  <si>
    <t>SMBJ17AQ</t>
  </si>
  <si>
    <t>SMBJ17CAQ</t>
  </si>
  <si>
    <t>SMBJ18AQ</t>
  </si>
  <si>
    <t>SMBJ18CAQ</t>
  </si>
  <si>
    <t>SMBJ20AQ</t>
  </si>
  <si>
    <t>SMBJ20CAQ</t>
  </si>
  <si>
    <t>SMBJ22AQ</t>
  </si>
  <si>
    <t>SMBJ22CAQ</t>
  </si>
  <si>
    <t>SMBJ24AQ</t>
  </si>
  <si>
    <t>SMBJ24CAQ</t>
  </si>
  <si>
    <t>SMBJ26AQ</t>
  </si>
  <si>
    <t>SMBJ26CAQ</t>
  </si>
  <si>
    <t>SMBJ28AQ</t>
  </si>
  <si>
    <t>SMBJ28CAQ</t>
  </si>
  <si>
    <t>SMBJ30AQ</t>
  </si>
  <si>
    <t>SMBJ30CAQ</t>
  </si>
  <si>
    <t>SMBJ33AQ</t>
  </si>
  <si>
    <t>SMBJ33CAQ</t>
  </si>
  <si>
    <t>SMBJ36AQ</t>
  </si>
  <si>
    <t>SMBJ36CAQ</t>
  </si>
  <si>
    <t>SMBJ40AQ</t>
  </si>
  <si>
    <t>SMBJ40CAQ</t>
  </si>
  <si>
    <t>SMBJ45AQ</t>
  </si>
  <si>
    <t>SMBJ45CAQ</t>
  </si>
  <si>
    <t>SMBJ5.0AQ</t>
  </si>
  <si>
    <t>SMBJ5.0CAQ</t>
  </si>
  <si>
    <t>SMBJ51AQ</t>
  </si>
  <si>
    <t>SMBJ51CAQ</t>
  </si>
  <si>
    <t>SMBJ58AQ</t>
  </si>
  <si>
    <t>SMBJ58CAQ</t>
  </si>
  <si>
    <t>SMBJ6.5AQ</t>
  </si>
  <si>
    <t>SMBJ6.5CAQ</t>
  </si>
  <si>
    <t>SMBJ60AQ</t>
  </si>
  <si>
    <t>SMBJ60CAQ</t>
  </si>
  <si>
    <t>SMBJ64AQ</t>
  </si>
  <si>
    <t>SMBJ64CAQ</t>
  </si>
  <si>
    <t>SMBJ7.0AQ</t>
  </si>
  <si>
    <t>SMBJ7.0CAQ</t>
  </si>
  <si>
    <t>SMBJ70AQ</t>
  </si>
  <si>
    <t>SMBJ70CAQ</t>
  </si>
  <si>
    <t>SMBJ75AQ</t>
  </si>
  <si>
    <t>SMBJ75CAQ</t>
  </si>
  <si>
    <t>SMBJ85AQ</t>
  </si>
  <si>
    <t>SMBJ85CAQ</t>
  </si>
  <si>
    <t>SMCJ100AQ</t>
  </si>
  <si>
    <t>SMCJ100CAQ</t>
  </si>
  <si>
    <t>SMCJ10AQ</t>
  </si>
  <si>
    <t>1500W SURFACE MOUNT TRANSIENT VOLTAGE SUPPRESSOR</t>
  </si>
  <si>
    <t>SMCJ10CAQ</t>
  </si>
  <si>
    <t>SMCJ110AQ</t>
  </si>
  <si>
    <t>SMCJ110CAQ</t>
  </si>
  <si>
    <t>SMCJ11AQ</t>
  </si>
  <si>
    <t>SMCJ11CAQ</t>
  </si>
  <si>
    <t>SMCJ120AQ</t>
  </si>
  <si>
    <t>SMCJ120CAQ</t>
  </si>
  <si>
    <t>SMCJ12AQ</t>
  </si>
  <si>
    <t>SMCJ12CAQ</t>
  </si>
  <si>
    <t>SMCJ130AQ</t>
  </si>
  <si>
    <t>SMCJ130CAQ</t>
  </si>
  <si>
    <t>SMCJ13AQ</t>
  </si>
  <si>
    <t>SMCJ13CAQ</t>
  </si>
  <si>
    <t>SMCJ14AQ</t>
  </si>
  <si>
    <t>1500W Surface Mount Transient Voltage Suppressor</t>
  </si>
  <si>
    <t>SMCJ14CAQ</t>
  </si>
  <si>
    <t>SMCJ150AQ</t>
  </si>
  <si>
    <t>SMCJ150CAQ</t>
  </si>
  <si>
    <t>SMCJ15AQ</t>
  </si>
  <si>
    <t>SMCJ15CAQ</t>
  </si>
  <si>
    <t>SMCJ160AQ</t>
  </si>
  <si>
    <t>SMCJ160CAQ</t>
  </si>
  <si>
    <t>SMCJ16AQ</t>
  </si>
  <si>
    <t>SMCJ16CAQ</t>
  </si>
  <si>
    <t>SMCJ170AQ</t>
  </si>
  <si>
    <t>SMCJ170CAQ</t>
  </si>
  <si>
    <t>SMCJ17AQ</t>
  </si>
  <si>
    <t>SMCJ17CAQ</t>
  </si>
  <si>
    <t>SMCJ18AQ</t>
  </si>
  <si>
    <t>SMCJ18CAQ</t>
  </si>
  <si>
    <t>SMCJ20AQ</t>
  </si>
  <si>
    <t>SMCJ20CAQ</t>
  </si>
  <si>
    <t>SMCJ22AQ</t>
  </si>
  <si>
    <t>SMCJ22CAQ</t>
  </si>
  <si>
    <t>SMCJ24AQ</t>
  </si>
  <si>
    <t>SMCJ24CAQ</t>
  </si>
  <si>
    <t>SMCJ26AQ</t>
  </si>
  <si>
    <t>SMCJ26CAQ</t>
  </si>
  <si>
    <t>SMCJ28AQ</t>
  </si>
  <si>
    <t>SMCJ28CAQ</t>
  </si>
  <si>
    <t>SMCJ30AQ</t>
  </si>
  <si>
    <t>SMCJ30CAQ</t>
  </si>
  <si>
    <t>SMCJ33AQ</t>
  </si>
  <si>
    <t>SMCJ33CAQ</t>
  </si>
  <si>
    <t>SMCJ36AQ</t>
  </si>
  <si>
    <t>SMCJ36CAQ</t>
  </si>
  <si>
    <t>SMCJ40AQ</t>
  </si>
  <si>
    <t>SMCJ40CAQ</t>
  </si>
  <si>
    <t>SMCJ48AQ</t>
  </si>
  <si>
    <t>SMCJ48CAQ</t>
  </si>
  <si>
    <t>SMCJ5.0AQ</t>
  </si>
  <si>
    <t>SMCJ5.0CAQ</t>
  </si>
  <si>
    <t>SMCJ51CAQ</t>
  </si>
  <si>
    <t>SMCJ54AQ</t>
  </si>
  <si>
    <t>SMCJ54CAQ</t>
  </si>
  <si>
    <t>SMCJ58AQ</t>
  </si>
  <si>
    <t>SMCJ58CAQ</t>
  </si>
  <si>
    <t>SMCJ6.0AQ</t>
  </si>
  <si>
    <t>SMCJ6.0CAQ</t>
  </si>
  <si>
    <t>SMCJ6.5AQ</t>
  </si>
  <si>
    <t>SMCJ6.5CAQ</t>
  </si>
  <si>
    <t>SMCJ60AQ</t>
  </si>
  <si>
    <t>SMCJ60CAQ</t>
  </si>
  <si>
    <t>SMCJ64AQ</t>
  </si>
  <si>
    <t>SMCJ64CAQ</t>
  </si>
  <si>
    <t>SMCJ7.0AQ</t>
  </si>
  <si>
    <t>SMCJ7.0CAQ</t>
  </si>
  <si>
    <t>SMCJ7.5AQ</t>
  </si>
  <si>
    <t>SMCJ7.5CAQ</t>
  </si>
  <si>
    <t>SMCJ70AQ</t>
  </si>
  <si>
    <t>SMCJ70CAQ</t>
  </si>
  <si>
    <t>SMCJ75AQ</t>
  </si>
  <si>
    <t>SMCJ75CAQ</t>
  </si>
  <si>
    <t>SMCJ78AQ</t>
  </si>
  <si>
    <t>SMCJ78CAQ</t>
  </si>
  <si>
    <t>SMCJ8.0AQ</t>
  </si>
  <si>
    <t>SMCJ8.0CAQ</t>
  </si>
  <si>
    <t>SMCJ8.5AQ</t>
  </si>
  <si>
    <t>SMCJ8.5CAQ</t>
  </si>
  <si>
    <t>SMCJ85AQ</t>
  </si>
  <si>
    <t>SMCJ85CAQ</t>
  </si>
  <si>
    <t>SMCJ9.0AQ</t>
  </si>
  <si>
    <t>SMCJ9.0CAQ</t>
  </si>
  <si>
    <t>SMCJ90AQ</t>
  </si>
  <si>
    <t>SMCJ90CAQ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</si>
</sst>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3.0SMCJ13AQ" TargetMode="External"/><Relationship Id="rId_hyperlink_2" Type="http://schemas.openxmlformats.org/officeDocument/2006/relationships/hyperlink" Target="https://www.diodes.com/part/view/3.0SMCJ13CAQ" TargetMode="External"/><Relationship Id="rId_hyperlink_3" Type="http://schemas.openxmlformats.org/officeDocument/2006/relationships/hyperlink" Target="https://www.diodes.com/part/view/3.0SMCJ14AQ" TargetMode="External"/><Relationship Id="rId_hyperlink_4" Type="http://schemas.openxmlformats.org/officeDocument/2006/relationships/hyperlink" Target="https://www.diodes.com/part/view/3.0SMCJ14CAQ" TargetMode="External"/><Relationship Id="rId_hyperlink_5" Type="http://schemas.openxmlformats.org/officeDocument/2006/relationships/hyperlink" Target="https://www.diodes.com/part/view/3.0SMCJ16CAQ" TargetMode="External"/><Relationship Id="rId_hyperlink_6" Type="http://schemas.openxmlformats.org/officeDocument/2006/relationships/hyperlink" Target="https://www.diodes.com/part/view/3.0SMCJ20AQ" TargetMode="External"/><Relationship Id="rId_hyperlink_7" Type="http://schemas.openxmlformats.org/officeDocument/2006/relationships/hyperlink" Target="https://www.diodes.com/part/view/3.0SMCJ22AQ" TargetMode="External"/><Relationship Id="rId_hyperlink_8" Type="http://schemas.openxmlformats.org/officeDocument/2006/relationships/hyperlink" Target="https://www.diodes.com/part/view/3.0SMCJ22CAQ" TargetMode="External"/><Relationship Id="rId_hyperlink_9" Type="http://schemas.openxmlformats.org/officeDocument/2006/relationships/hyperlink" Target="https://www.diodes.com/part/view/3.0SMCJ24AQ" TargetMode="External"/><Relationship Id="rId_hyperlink_10" Type="http://schemas.openxmlformats.org/officeDocument/2006/relationships/hyperlink" Target="https://www.diodes.com/part/view/3.0SMCJ26AQ" TargetMode="External"/><Relationship Id="rId_hyperlink_11" Type="http://schemas.openxmlformats.org/officeDocument/2006/relationships/hyperlink" Target="https://www.diodes.com/part/view/3.0SMCJ26CAQ" TargetMode="External"/><Relationship Id="rId_hyperlink_12" Type="http://schemas.openxmlformats.org/officeDocument/2006/relationships/hyperlink" Target="https://www.diodes.com/part/view/3.0SMCJ28AQ" TargetMode="External"/><Relationship Id="rId_hyperlink_13" Type="http://schemas.openxmlformats.org/officeDocument/2006/relationships/hyperlink" Target="https://www.diodes.com/part/view/3.0SMCJ28CAQ" TargetMode="External"/><Relationship Id="rId_hyperlink_14" Type="http://schemas.openxmlformats.org/officeDocument/2006/relationships/hyperlink" Target="https://www.diodes.com/part/view/3.0SMCJ30AQ" TargetMode="External"/><Relationship Id="rId_hyperlink_15" Type="http://schemas.openxmlformats.org/officeDocument/2006/relationships/hyperlink" Target="https://www.diodes.com/part/view/3.0SMCJ30CAQ" TargetMode="External"/><Relationship Id="rId_hyperlink_16" Type="http://schemas.openxmlformats.org/officeDocument/2006/relationships/hyperlink" Target="https://www.diodes.com/part/view/3.0SMCJ33AQ" TargetMode="External"/><Relationship Id="rId_hyperlink_17" Type="http://schemas.openxmlformats.org/officeDocument/2006/relationships/hyperlink" Target="https://www.diodes.com/part/view/3.0SMCJ33CAQ" TargetMode="External"/><Relationship Id="rId_hyperlink_18" Type="http://schemas.openxmlformats.org/officeDocument/2006/relationships/hyperlink" Target="https://www.diodes.com/part/view/3.0SMCJ36AQ" TargetMode="External"/><Relationship Id="rId_hyperlink_19" Type="http://schemas.openxmlformats.org/officeDocument/2006/relationships/hyperlink" Target="https://www.diodes.com/part/view/3.0SMCJ36CAQ" TargetMode="External"/><Relationship Id="rId_hyperlink_20" Type="http://schemas.openxmlformats.org/officeDocument/2006/relationships/hyperlink" Target="https://www.diodes.com/part/view/3.0SMCJ5.0AQ" TargetMode="External"/><Relationship Id="rId_hyperlink_21" Type="http://schemas.openxmlformats.org/officeDocument/2006/relationships/hyperlink" Target="https://www.diodes.com/part/view/3.0SMCJ5.0CAQ" TargetMode="External"/><Relationship Id="rId_hyperlink_22" Type="http://schemas.openxmlformats.org/officeDocument/2006/relationships/hyperlink" Target="https://www.diodes.com/part/view/A3.0SMCJ10A%28LS%29" TargetMode="External"/><Relationship Id="rId_hyperlink_23" Type="http://schemas.openxmlformats.org/officeDocument/2006/relationships/hyperlink" Target="https://www.diodes.com/part/view/A3.0SMCJ10CA%28LS%29" TargetMode="External"/><Relationship Id="rId_hyperlink_24" Type="http://schemas.openxmlformats.org/officeDocument/2006/relationships/hyperlink" Target="https://www.diodes.com/part/view/A3.0SMCJ11A%28LS%29" TargetMode="External"/><Relationship Id="rId_hyperlink_25" Type="http://schemas.openxmlformats.org/officeDocument/2006/relationships/hyperlink" Target="https://www.diodes.com/part/view/A3.0SMCJ11CA%28LS%29" TargetMode="External"/><Relationship Id="rId_hyperlink_26" Type="http://schemas.openxmlformats.org/officeDocument/2006/relationships/hyperlink" Target="https://www.diodes.com/part/view/A3.0SMCJ12A%28LS%29" TargetMode="External"/><Relationship Id="rId_hyperlink_27" Type="http://schemas.openxmlformats.org/officeDocument/2006/relationships/hyperlink" Target="https://www.diodes.com/part/view/A3.0SMCJ12CA%28LS%29" TargetMode="External"/><Relationship Id="rId_hyperlink_28" Type="http://schemas.openxmlformats.org/officeDocument/2006/relationships/hyperlink" Target="https://www.diodes.com/part/view/A3.0SMCJ13A%28LS%29" TargetMode="External"/><Relationship Id="rId_hyperlink_29" Type="http://schemas.openxmlformats.org/officeDocument/2006/relationships/hyperlink" Target="https://www.diodes.com/part/view/A3.0SMCJ13CA%28LS%29" TargetMode="External"/><Relationship Id="rId_hyperlink_30" Type="http://schemas.openxmlformats.org/officeDocument/2006/relationships/hyperlink" Target="https://www.diodes.com/part/view/A3.0SMCJ14A%28LS%29" TargetMode="External"/><Relationship Id="rId_hyperlink_31" Type="http://schemas.openxmlformats.org/officeDocument/2006/relationships/hyperlink" Target="https://www.diodes.com/part/view/A3.0SMCJ14CA%28LS%29" TargetMode="External"/><Relationship Id="rId_hyperlink_32" Type="http://schemas.openxmlformats.org/officeDocument/2006/relationships/hyperlink" Target="https://www.diodes.com/part/view/A3.0SMCJ15A%28LS%29" TargetMode="External"/><Relationship Id="rId_hyperlink_33" Type="http://schemas.openxmlformats.org/officeDocument/2006/relationships/hyperlink" Target="https://www.diodes.com/part/view/A3.0SMCJ15CA%28LS%29" TargetMode="External"/><Relationship Id="rId_hyperlink_34" Type="http://schemas.openxmlformats.org/officeDocument/2006/relationships/hyperlink" Target="https://www.diodes.com/part/view/A3.0SMCJ16A%28LS%29" TargetMode="External"/><Relationship Id="rId_hyperlink_35" Type="http://schemas.openxmlformats.org/officeDocument/2006/relationships/hyperlink" Target="https://www.diodes.com/part/view/A3.0SMCJ16CA%28LS%29" TargetMode="External"/><Relationship Id="rId_hyperlink_36" Type="http://schemas.openxmlformats.org/officeDocument/2006/relationships/hyperlink" Target="https://www.diodes.com/part/view/A3.0SMCJ17A%28LS%29" TargetMode="External"/><Relationship Id="rId_hyperlink_37" Type="http://schemas.openxmlformats.org/officeDocument/2006/relationships/hyperlink" Target="https://www.diodes.com/part/view/A3.0SMCJ17CA%28LS%29" TargetMode="External"/><Relationship Id="rId_hyperlink_38" Type="http://schemas.openxmlformats.org/officeDocument/2006/relationships/hyperlink" Target="https://www.diodes.com/part/view/A3.0SMCJ18A%28LS%29" TargetMode="External"/><Relationship Id="rId_hyperlink_39" Type="http://schemas.openxmlformats.org/officeDocument/2006/relationships/hyperlink" Target="https://www.diodes.com/part/view/A3.0SMCJ18CA%28LS%29" TargetMode="External"/><Relationship Id="rId_hyperlink_40" Type="http://schemas.openxmlformats.org/officeDocument/2006/relationships/hyperlink" Target="https://www.diodes.com/part/view/A3.0SMCJ20A%28LS%29" TargetMode="External"/><Relationship Id="rId_hyperlink_41" Type="http://schemas.openxmlformats.org/officeDocument/2006/relationships/hyperlink" Target="https://www.diodes.com/part/view/A3.0SMCJ20CA%28LS%29" TargetMode="External"/><Relationship Id="rId_hyperlink_42" Type="http://schemas.openxmlformats.org/officeDocument/2006/relationships/hyperlink" Target="https://www.diodes.com/part/view/A3.0SMCJ22A%28LS%29" TargetMode="External"/><Relationship Id="rId_hyperlink_43" Type="http://schemas.openxmlformats.org/officeDocument/2006/relationships/hyperlink" Target="https://www.diodes.com/part/view/A3.0SMCJ22CA%28LS%29" TargetMode="External"/><Relationship Id="rId_hyperlink_44" Type="http://schemas.openxmlformats.org/officeDocument/2006/relationships/hyperlink" Target="https://www.diodes.com/part/view/A3.0SMCJ24A%28LS%29" TargetMode="External"/><Relationship Id="rId_hyperlink_45" Type="http://schemas.openxmlformats.org/officeDocument/2006/relationships/hyperlink" Target="https://www.diodes.com/part/view/A3.0SMCJ24CA%28LS%29" TargetMode="External"/><Relationship Id="rId_hyperlink_46" Type="http://schemas.openxmlformats.org/officeDocument/2006/relationships/hyperlink" Target="https://www.diodes.com/part/view/A3.0SMCJ26A%28LS%29" TargetMode="External"/><Relationship Id="rId_hyperlink_47" Type="http://schemas.openxmlformats.org/officeDocument/2006/relationships/hyperlink" Target="https://www.diodes.com/part/view/A3.0SMCJ26CA%28LS%29" TargetMode="External"/><Relationship Id="rId_hyperlink_48" Type="http://schemas.openxmlformats.org/officeDocument/2006/relationships/hyperlink" Target="https://www.diodes.com/part/view/A3.0SMCJ28A%28LS%29" TargetMode="External"/><Relationship Id="rId_hyperlink_49" Type="http://schemas.openxmlformats.org/officeDocument/2006/relationships/hyperlink" Target="https://www.diodes.com/part/view/A3.0SMCJ28CA%28LS%29" TargetMode="External"/><Relationship Id="rId_hyperlink_50" Type="http://schemas.openxmlformats.org/officeDocument/2006/relationships/hyperlink" Target="https://www.diodes.com/part/view/A3.0SMCJ30A%28LS%29" TargetMode="External"/><Relationship Id="rId_hyperlink_51" Type="http://schemas.openxmlformats.org/officeDocument/2006/relationships/hyperlink" Target="https://www.diodes.com/part/view/A3.0SMCJ30CA%28LS%29" TargetMode="External"/><Relationship Id="rId_hyperlink_52" Type="http://schemas.openxmlformats.org/officeDocument/2006/relationships/hyperlink" Target="https://www.diodes.com/part/view/A3.0SMCJ33A%28LS%29" TargetMode="External"/><Relationship Id="rId_hyperlink_53" Type="http://schemas.openxmlformats.org/officeDocument/2006/relationships/hyperlink" Target="https://www.diodes.com/part/view/A3.0SMCJ33CA%28LS%29" TargetMode="External"/><Relationship Id="rId_hyperlink_54" Type="http://schemas.openxmlformats.org/officeDocument/2006/relationships/hyperlink" Target="https://www.diodes.com/part/view/A3.0SMCJ36A%28LS%29" TargetMode="External"/><Relationship Id="rId_hyperlink_55" Type="http://schemas.openxmlformats.org/officeDocument/2006/relationships/hyperlink" Target="https://www.diodes.com/part/view/A3.0SMCJ36CA%28LS%29" TargetMode="External"/><Relationship Id="rId_hyperlink_56" Type="http://schemas.openxmlformats.org/officeDocument/2006/relationships/hyperlink" Target="https://www.diodes.com/part/view/A3.0SMCJ40A%28LS%29" TargetMode="External"/><Relationship Id="rId_hyperlink_57" Type="http://schemas.openxmlformats.org/officeDocument/2006/relationships/hyperlink" Target="https://www.diodes.com/part/view/A3.0SMCJ40CA%28LS%29" TargetMode="External"/><Relationship Id="rId_hyperlink_58" Type="http://schemas.openxmlformats.org/officeDocument/2006/relationships/hyperlink" Target="https://www.diodes.com/part/view/A3.0SMCJ43A%28LS%29" TargetMode="External"/><Relationship Id="rId_hyperlink_59" Type="http://schemas.openxmlformats.org/officeDocument/2006/relationships/hyperlink" Target="https://www.diodes.com/part/view/A3.0SMCJ43CA%28LS%29" TargetMode="External"/><Relationship Id="rId_hyperlink_60" Type="http://schemas.openxmlformats.org/officeDocument/2006/relationships/hyperlink" Target="https://www.diodes.com/part/view/A3.0SMCJ45A%28LS%29" TargetMode="External"/><Relationship Id="rId_hyperlink_61" Type="http://schemas.openxmlformats.org/officeDocument/2006/relationships/hyperlink" Target="https://www.diodes.com/part/view/A3.0SMCJ45CA%28LS%29" TargetMode="External"/><Relationship Id="rId_hyperlink_62" Type="http://schemas.openxmlformats.org/officeDocument/2006/relationships/hyperlink" Target="https://www.diodes.com/part/view/A3.0SMCJ48A%28LS%29" TargetMode="External"/><Relationship Id="rId_hyperlink_63" Type="http://schemas.openxmlformats.org/officeDocument/2006/relationships/hyperlink" Target="https://www.diodes.com/part/view/A3.0SMCJ48CA%28LS%29" TargetMode="External"/><Relationship Id="rId_hyperlink_64" Type="http://schemas.openxmlformats.org/officeDocument/2006/relationships/hyperlink" Target="https://www.diodes.com/part/view/A3.0SMCJ5.0A%28LS%29" TargetMode="External"/><Relationship Id="rId_hyperlink_65" Type="http://schemas.openxmlformats.org/officeDocument/2006/relationships/hyperlink" Target="https://www.diodes.com/part/view/A3.0SMCJ5.0CA%28LS%29" TargetMode="External"/><Relationship Id="rId_hyperlink_66" Type="http://schemas.openxmlformats.org/officeDocument/2006/relationships/hyperlink" Target="https://www.diodes.com/part/view/A3.0SMCJ51A%28LS%29" TargetMode="External"/><Relationship Id="rId_hyperlink_67" Type="http://schemas.openxmlformats.org/officeDocument/2006/relationships/hyperlink" Target="https://www.diodes.com/part/view/A3.0SMCJ51CA%28LS%29" TargetMode="External"/><Relationship Id="rId_hyperlink_68" Type="http://schemas.openxmlformats.org/officeDocument/2006/relationships/hyperlink" Target="https://www.diodes.com/part/view/A3.0SMCJ54A%28LS%29" TargetMode="External"/><Relationship Id="rId_hyperlink_69" Type="http://schemas.openxmlformats.org/officeDocument/2006/relationships/hyperlink" Target="https://www.diodes.com/part/view/A3.0SMCJ54CA%28LS%29" TargetMode="External"/><Relationship Id="rId_hyperlink_70" Type="http://schemas.openxmlformats.org/officeDocument/2006/relationships/hyperlink" Target="https://www.diodes.com/part/view/A3.0SMCJ58A%28LS%29" TargetMode="External"/><Relationship Id="rId_hyperlink_71" Type="http://schemas.openxmlformats.org/officeDocument/2006/relationships/hyperlink" Target="https://www.diodes.com/part/view/A3.0SMCJ58CA%28LS%29" TargetMode="External"/><Relationship Id="rId_hyperlink_72" Type="http://schemas.openxmlformats.org/officeDocument/2006/relationships/hyperlink" Target="https://www.diodes.com/part/view/A3.0SMCJ6.0A%28LS%29" TargetMode="External"/><Relationship Id="rId_hyperlink_73" Type="http://schemas.openxmlformats.org/officeDocument/2006/relationships/hyperlink" Target="https://www.diodes.com/part/view/A3.0SMCJ6.0CA%28LS%29" TargetMode="External"/><Relationship Id="rId_hyperlink_74" Type="http://schemas.openxmlformats.org/officeDocument/2006/relationships/hyperlink" Target="https://www.diodes.com/part/view/A3.0SMCJ6.5A%28LS%29" TargetMode="External"/><Relationship Id="rId_hyperlink_75" Type="http://schemas.openxmlformats.org/officeDocument/2006/relationships/hyperlink" Target="https://www.diodes.com/part/view/A3.0SMCJ6.5CA%28LS%29" TargetMode="External"/><Relationship Id="rId_hyperlink_76" Type="http://schemas.openxmlformats.org/officeDocument/2006/relationships/hyperlink" Target="https://www.diodes.com/part/view/A3.0SMCJ60A%28LS%29" TargetMode="External"/><Relationship Id="rId_hyperlink_77" Type="http://schemas.openxmlformats.org/officeDocument/2006/relationships/hyperlink" Target="https://www.diodes.com/part/view/A3.0SMCJ60CA%28LS%29" TargetMode="External"/><Relationship Id="rId_hyperlink_78" Type="http://schemas.openxmlformats.org/officeDocument/2006/relationships/hyperlink" Target="https://www.diodes.com/part/view/A3.0SMCJ64A%28LS%29" TargetMode="External"/><Relationship Id="rId_hyperlink_79" Type="http://schemas.openxmlformats.org/officeDocument/2006/relationships/hyperlink" Target="https://www.diodes.com/part/view/A3.0SMCJ64CA%28LS%29" TargetMode="External"/><Relationship Id="rId_hyperlink_80" Type="http://schemas.openxmlformats.org/officeDocument/2006/relationships/hyperlink" Target="https://www.diodes.com/part/view/A3.0SMCJ7.0A%28LS%29" TargetMode="External"/><Relationship Id="rId_hyperlink_81" Type="http://schemas.openxmlformats.org/officeDocument/2006/relationships/hyperlink" Target="https://www.diodes.com/part/view/A3.0SMCJ7.0CA%28LS%29" TargetMode="External"/><Relationship Id="rId_hyperlink_82" Type="http://schemas.openxmlformats.org/officeDocument/2006/relationships/hyperlink" Target="https://www.diodes.com/part/view/A3.0SMCJ7.5A%28LS%29" TargetMode="External"/><Relationship Id="rId_hyperlink_83" Type="http://schemas.openxmlformats.org/officeDocument/2006/relationships/hyperlink" Target="https://www.diodes.com/part/view/A3.0SMCJ7.5CA%28LS%29" TargetMode="External"/><Relationship Id="rId_hyperlink_84" Type="http://schemas.openxmlformats.org/officeDocument/2006/relationships/hyperlink" Target="https://www.diodes.com/part/view/A3.0SMCJ70A%28LS%29" TargetMode="External"/><Relationship Id="rId_hyperlink_85" Type="http://schemas.openxmlformats.org/officeDocument/2006/relationships/hyperlink" Target="https://www.diodes.com/part/view/A3.0SMCJ70CA%28LS%29" TargetMode="External"/><Relationship Id="rId_hyperlink_86" Type="http://schemas.openxmlformats.org/officeDocument/2006/relationships/hyperlink" Target="https://www.diodes.com/part/view/A3.0SMCJ75A%28LS%29" TargetMode="External"/><Relationship Id="rId_hyperlink_87" Type="http://schemas.openxmlformats.org/officeDocument/2006/relationships/hyperlink" Target="https://www.diodes.com/part/view/A3.0SMCJ75CA%28LS%29" TargetMode="External"/><Relationship Id="rId_hyperlink_88" Type="http://schemas.openxmlformats.org/officeDocument/2006/relationships/hyperlink" Target="https://www.diodes.com/part/view/A3.0SMCJ8.0A%28LS%29" TargetMode="External"/><Relationship Id="rId_hyperlink_89" Type="http://schemas.openxmlformats.org/officeDocument/2006/relationships/hyperlink" Target="https://www.diodes.com/part/view/A3.0SMCJ8.0CA%28LS%29" TargetMode="External"/><Relationship Id="rId_hyperlink_90" Type="http://schemas.openxmlformats.org/officeDocument/2006/relationships/hyperlink" Target="https://www.diodes.com/part/view/A3.0SMCJ8.5A%28LS%29" TargetMode="External"/><Relationship Id="rId_hyperlink_91" Type="http://schemas.openxmlformats.org/officeDocument/2006/relationships/hyperlink" Target="https://www.diodes.com/part/view/A3.0SMCJ8.5CA%28LS%29" TargetMode="External"/><Relationship Id="rId_hyperlink_92" Type="http://schemas.openxmlformats.org/officeDocument/2006/relationships/hyperlink" Target="https://www.diodes.com/part/view/A3.0SMCJ9.0A%28LS%29" TargetMode="External"/><Relationship Id="rId_hyperlink_93" Type="http://schemas.openxmlformats.org/officeDocument/2006/relationships/hyperlink" Target="https://www.diodes.com/part/view/A3.0SMCJ9.0CA%28LS%29" TargetMode="External"/><Relationship Id="rId_hyperlink_94" Type="http://schemas.openxmlformats.org/officeDocument/2006/relationships/hyperlink" Target="https://www.diodes.com/part/view/A5.0SMCJ10A%28LS%29" TargetMode="External"/><Relationship Id="rId_hyperlink_95" Type="http://schemas.openxmlformats.org/officeDocument/2006/relationships/hyperlink" Target="https://www.diodes.com/part/view/A5.0SMCJ12A%28LS%29" TargetMode="External"/><Relationship Id="rId_hyperlink_96" Type="http://schemas.openxmlformats.org/officeDocument/2006/relationships/hyperlink" Target="https://www.diodes.com/part/view/A5.0SMCJ13A%28LS%29" TargetMode="External"/><Relationship Id="rId_hyperlink_97" Type="http://schemas.openxmlformats.org/officeDocument/2006/relationships/hyperlink" Target="https://www.diodes.com/part/view/A5.0SMCJ16A%28LS%29" TargetMode="External"/><Relationship Id="rId_hyperlink_98" Type="http://schemas.openxmlformats.org/officeDocument/2006/relationships/hyperlink" Target="https://www.diodes.com/part/view/A5.0SMCJ17A%28LS%29" TargetMode="External"/><Relationship Id="rId_hyperlink_99" Type="http://schemas.openxmlformats.org/officeDocument/2006/relationships/hyperlink" Target="https://www.diodes.com/part/view/A5.0SMCJ18A%28LS%29" TargetMode="External"/><Relationship Id="rId_hyperlink_100" Type="http://schemas.openxmlformats.org/officeDocument/2006/relationships/hyperlink" Target="https://www.diodes.com/part/view/A5.0SMCJ20A%28LS%29" TargetMode="External"/><Relationship Id="rId_hyperlink_101" Type="http://schemas.openxmlformats.org/officeDocument/2006/relationships/hyperlink" Target="https://www.diodes.com/part/view/A5.0SMCJ22A%28LS%29" TargetMode="External"/><Relationship Id="rId_hyperlink_102" Type="http://schemas.openxmlformats.org/officeDocument/2006/relationships/hyperlink" Target="https://www.diodes.com/part/view/A5.0SMCJ24A%28LS%29" TargetMode="External"/><Relationship Id="rId_hyperlink_103" Type="http://schemas.openxmlformats.org/officeDocument/2006/relationships/hyperlink" Target="https://www.diodes.com/part/view/A5.0SMCJ26A%28LS%29" TargetMode="External"/><Relationship Id="rId_hyperlink_104" Type="http://schemas.openxmlformats.org/officeDocument/2006/relationships/hyperlink" Target="https://www.diodes.com/part/view/A5.0SMCJ28A%28LS%29" TargetMode="External"/><Relationship Id="rId_hyperlink_105" Type="http://schemas.openxmlformats.org/officeDocument/2006/relationships/hyperlink" Target="https://www.diodes.com/part/view/A5.0SMCJ30A%28LS%29" TargetMode="External"/><Relationship Id="rId_hyperlink_106" Type="http://schemas.openxmlformats.org/officeDocument/2006/relationships/hyperlink" Target="https://www.diodes.com/part/view/A5.0SMCJ33A%28LS%29" TargetMode="External"/><Relationship Id="rId_hyperlink_107" Type="http://schemas.openxmlformats.org/officeDocument/2006/relationships/hyperlink" Target="https://www.diodes.com/part/view/A5.0SMCJ36A%28LS%29" TargetMode="External"/><Relationship Id="rId_hyperlink_108" Type="http://schemas.openxmlformats.org/officeDocument/2006/relationships/hyperlink" Target="https://www.diodes.com/part/view/ALT2MF10A%28LS%29" TargetMode="External"/><Relationship Id="rId_hyperlink_109" Type="http://schemas.openxmlformats.org/officeDocument/2006/relationships/hyperlink" Target="https://www.diodes.com/part/view/ALT2MF12A%28LS%29" TargetMode="External"/><Relationship Id="rId_hyperlink_110" Type="http://schemas.openxmlformats.org/officeDocument/2006/relationships/hyperlink" Target="https://www.diodes.com/part/view/ALT2MF13A%28LS%29" TargetMode="External"/><Relationship Id="rId_hyperlink_111" Type="http://schemas.openxmlformats.org/officeDocument/2006/relationships/hyperlink" Target="https://www.diodes.com/part/view/ALT2MF15A%28LS%29" TargetMode="External"/><Relationship Id="rId_hyperlink_112" Type="http://schemas.openxmlformats.org/officeDocument/2006/relationships/hyperlink" Target="https://www.diodes.com/part/view/ALT2MF16A%28LS%29" TargetMode="External"/><Relationship Id="rId_hyperlink_113" Type="http://schemas.openxmlformats.org/officeDocument/2006/relationships/hyperlink" Target="https://www.diodes.com/part/view/ALT2MF18A%28LS%29" TargetMode="External"/><Relationship Id="rId_hyperlink_114" Type="http://schemas.openxmlformats.org/officeDocument/2006/relationships/hyperlink" Target="https://www.diodes.com/part/view/ALT2MF20A%28LS%29" TargetMode="External"/><Relationship Id="rId_hyperlink_115" Type="http://schemas.openxmlformats.org/officeDocument/2006/relationships/hyperlink" Target="https://www.diodes.com/part/view/ALT2MF22A%28LS%29" TargetMode="External"/><Relationship Id="rId_hyperlink_116" Type="http://schemas.openxmlformats.org/officeDocument/2006/relationships/hyperlink" Target="https://www.diodes.com/part/view/ALT2MF24A%28LS%29" TargetMode="External"/><Relationship Id="rId_hyperlink_117" Type="http://schemas.openxmlformats.org/officeDocument/2006/relationships/hyperlink" Target="https://www.diodes.com/part/view/ALT2MF26A%28LS%29" TargetMode="External"/><Relationship Id="rId_hyperlink_118" Type="http://schemas.openxmlformats.org/officeDocument/2006/relationships/hyperlink" Target="https://www.diodes.com/part/view/ALT2MF28A%28LS%29" TargetMode="External"/><Relationship Id="rId_hyperlink_119" Type="http://schemas.openxmlformats.org/officeDocument/2006/relationships/hyperlink" Target="https://www.diodes.com/part/view/ALT2MF30A%28LS%29" TargetMode="External"/><Relationship Id="rId_hyperlink_120" Type="http://schemas.openxmlformats.org/officeDocument/2006/relationships/hyperlink" Target="https://www.diodes.com/part/view/ALT2MF36A%28LS%29" TargetMode="External"/><Relationship Id="rId_hyperlink_121" Type="http://schemas.openxmlformats.org/officeDocument/2006/relationships/hyperlink" Target="https://www.diodes.com/part/view/ALT2MF40A%28LS%29" TargetMode="External"/><Relationship Id="rId_hyperlink_122" Type="http://schemas.openxmlformats.org/officeDocument/2006/relationships/hyperlink" Target="https://www.diodes.com/part/view/ALT2MF43A%28LS%29" TargetMode="External"/><Relationship Id="rId_hyperlink_123" Type="http://schemas.openxmlformats.org/officeDocument/2006/relationships/hyperlink" Target="https://www.diodes.com/part/view/ALT2MF45A%28LS%29" TargetMode="External"/><Relationship Id="rId_hyperlink_124" Type="http://schemas.openxmlformats.org/officeDocument/2006/relationships/hyperlink" Target="https://www.diodes.com/part/view/ALT2MF48A%28LS%29" TargetMode="External"/><Relationship Id="rId_hyperlink_125" Type="http://schemas.openxmlformats.org/officeDocument/2006/relationships/hyperlink" Target="https://www.diodes.com/part/view/ALT2MF5.0A%28LS%29" TargetMode="External"/><Relationship Id="rId_hyperlink_126" Type="http://schemas.openxmlformats.org/officeDocument/2006/relationships/hyperlink" Target="https://www.diodes.com/part/view/ALT2MF51A%28LS%29" TargetMode="External"/><Relationship Id="rId_hyperlink_127" Type="http://schemas.openxmlformats.org/officeDocument/2006/relationships/hyperlink" Target="https://www.diodes.com/part/view/ALT2MF6.0A%28LS%29" TargetMode="External"/><Relationship Id="rId_hyperlink_128" Type="http://schemas.openxmlformats.org/officeDocument/2006/relationships/hyperlink" Target="https://www.diodes.com/part/view/ALT2MF8.5A%28LS%29" TargetMode="External"/><Relationship Id="rId_hyperlink_129" Type="http://schemas.openxmlformats.org/officeDocument/2006/relationships/hyperlink" Target="https://www.diodes.com/part/view/APSMAJ100A%28LS%29" TargetMode="External"/><Relationship Id="rId_hyperlink_130" Type="http://schemas.openxmlformats.org/officeDocument/2006/relationships/hyperlink" Target="https://www.diodes.com/part/view/APSMAJ100CA%28LS%29" TargetMode="External"/><Relationship Id="rId_hyperlink_131" Type="http://schemas.openxmlformats.org/officeDocument/2006/relationships/hyperlink" Target="https://www.diodes.com/part/view/APSMAJ10A%28LS%29" TargetMode="External"/><Relationship Id="rId_hyperlink_132" Type="http://schemas.openxmlformats.org/officeDocument/2006/relationships/hyperlink" Target="https://www.diodes.com/part/view/APSMAJ10CA%28LS%29" TargetMode="External"/><Relationship Id="rId_hyperlink_133" Type="http://schemas.openxmlformats.org/officeDocument/2006/relationships/hyperlink" Target="https://www.diodes.com/part/view/APSMAJ110A%28LS%29" TargetMode="External"/><Relationship Id="rId_hyperlink_134" Type="http://schemas.openxmlformats.org/officeDocument/2006/relationships/hyperlink" Target="https://www.diodes.com/part/view/APSMAJ110CA%28LS%29" TargetMode="External"/><Relationship Id="rId_hyperlink_135" Type="http://schemas.openxmlformats.org/officeDocument/2006/relationships/hyperlink" Target="https://www.diodes.com/part/view/APSMAJ11A%28LS%29" TargetMode="External"/><Relationship Id="rId_hyperlink_136" Type="http://schemas.openxmlformats.org/officeDocument/2006/relationships/hyperlink" Target="https://www.diodes.com/part/view/APSMAJ11CA%28LS%29" TargetMode="External"/><Relationship Id="rId_hyperlink_137" Type="http://schemas.openxmlformats.org/officeDocument/2006/relationships/hyperlink" Target="https://www.diodes.com/part/view/APSMAJ120A%28LS%29" TargetMode="External"/><Relationship Id="rId_hyperlink_138" Type="http://schemas.openxmlformats.org/officeDocument/2006/relationships/hyperlink" Target="https://www.diodes.com/part/view/APSMAJ120CA%28LS%29" TargetMode="External"/><Relationship Id="rId_hyperlink_139" Type="http://schemas.openxmlformats.org/officeDocument/2006/relationships/hyperlink" Target="https://www.diodes.com/part/view/APSMAJ12A%28LS%29" TargetMode="External"/><Relationship Id="rId_hyperlink_140" Type="http://schemas.openxmlformats.org/officeDocument/2006/relationships/hyperlink" Target="https://www.diodes.com/part/view/APSMAJ12CA%28LS%29" TargetMode="External"/><Relationship Id="rId_hyperlink_141" Type="http://schemas.openxmlformats.org/officeDocument/2006/relationships/hyperlink" Target="https://www.diodes.com/part/view/APSMAJ13A%28LS%29" TargetMode="External"/><Relationship Id="rId_hyperlink_142" Type="http://schemas.openxmlformats.org/officeDocument/2006/relationships/hyperlink" Target="https://www.diodes.com/part/view/APSMAJ13CA%28LS%29" TargetMode="External"/><Relationship Id="rId_hyperlink_143" Type="http://schemas.openxmlformats.org/officeDocument/2006/relationships/hyperlink" Target="https://www.diodes.com/part/view/APSMAJ15A%28LS%29" TargetMode="External"/><Relationship Id="rId_hyperlink_144" Type="http://schemas.openxmlformats.org/officeDocument/2006/relationships/hyperlink" Target="https://www.diodes.com/part/view/APSMAJ15CA%28LS%29" TargetMode="External"/><Relationship Id="rId_hyperlink_145" Type="http://schemas.openxmlformats.org/officeDocument/2006/relationships/hyperlink" Target="https://www.diodes.com/part/view/APSMAJ16A%28LS%29" TargetMode="External"/><Relationship Id="rId_hyperlink_146" Type="http://schemas.openxmlformats.org/officeDocument/2006/relationships/hyperlink" Target="https://www.diodes.com/part/view/APSMAJ16CA%28LS%29" TargetMode="External"/><Relationship Id="rId_hyperlink_147" Type="http://schemas.openxmlformats.org/officeDocument/2006/relationships/hyperlink" Target="https://www.diodes.com/part/view/APSMAJ18A%28LS%29" TargetMode="External"/><Relationship Id="rId_hyperlink_148" Type="http://schemas.openxmlformats.org/officeDocument/2006/relationships/hyperlink" Target="https://www.diodes.com/part/view/APSMAJ18CA%28LS%29" TargetMode="External"/><Relationship Id="rId_hyperlink_149" Type="http://schemas.openxmlformats.org/officeDocument/2006/relationships/hyperlink" Target="https://www.diodes.com/part/view/APSMAJ20A%28LS%29" TargetMode="External"/><Relationship Id="rId_hyperlink_150" Type="http://schemas.openxmlformats.org/officeDocument/2006/relationships/hyperlink" Target="https://www.diodes.com/part/view/APSMAJ20CA%28LS%29" TargetMode="External"/><Relationship Id="rId_hyperlink_151" Type="http://schemas.openxmlformats.org/officeDocument/2006/relationships/hyperlink" Target="https://www.diodes.com/part/view/APSMAJ22A%28LS%29" TargetMode="External"/><Relationship Id="rId_hyperlink_152" Type="http://schemas.openxmlformats.org/officeDocument/2006/relationships/hyperlink" Target="https://www.diodes.com/part/view/APSMAJ22CA%28LS%29" TargetMode="External"/><Relationship Id="rId_hyperlink_153" Type="http://schemas.openxmlformats.org/officeDocument/2006/relationships/hyperlink" Target="https://www.diodes.com/part/view/APSMAJ24A%28LS%29" TargetMode="External"/><Relationship Id="rId_hyperlink_154" Type="http://schemas.openxmlformats.org/officeDocument/2006/relationships/hyperlink" Target="https://www.diodes.com/part/view/APSMAJ24CA%28LS%29" TargetMode="External"/><Relationship Id="rId_hyperlink_155" Type="http://schemas.openxmlformats.org/officeDocument/2006/relationships/hyperlink" Target="https://www.diodes.com/part/view/APSMAJ27A%28LS%29" TargetMode="External"/><Relationship Id="rId_hyperlink_156" Type="http://schemas.openxmlformats.org/officeDocument/2006/relationships/hyperlink" Target="https://www.diodes.com/part/view/APSMAJ27CA%28LS%29" TargetMode="External"/><Relationship Id="rId_hyperlink_157" Type="http://schemas.openxmlformats.org/officeDocument/2006/relationships/hyperlink" Target="https://www.diodes.com/part/view/APSMAJ30A%28LS%29" TargetMode="External"/><Relationship Id="rId_hyperlink_158" Type="http://schemas.openxmlformats.org/officeDocument/2006/relationships/hyperlink" Target="https://www.diodes.com/part/view/APSMAJ30CA%28LS%29" TargetMode="External"/><Relationship Id="rId_hyperlink_159" Type="http://schemas.openxmlformats.org/officeDocument/2006/relationships/hyperlink" Target="https://www.diodes.com/part/view/APSMAJ33A%28LS%29" TargetMode="External"/><Relationship Id="rId_hyperlink_160" Type="http://schemas.openxmlformats.org/officeDocument/2006/relationships/hyperlink" Target="https://www.diodes.com/part/view/APSMAJ33CA%28LS%29" TargetMode="External"/><Relationship Id="rId_hyperlink_161" Type="http://schemas.openxmlformats.org/officeDocument/2006/relationships/hyperlink" Target="https://www.diodes.com/part/view/APSMAJ36A%28LS%29" TargetMode="External"/><Relationship Id="rId_hyperlink_162" Type="http://schemas.openxmlformats.org/officeDocument/2006/relationships/hyperlink" Target="https://www.diodes.com/part/view/APSMAJ36CA%28LS%29" TargetMode="External"/><Relationship Id="rId_hyperlink_163" Type="http://schemas.openxmlformats.org/officeDocument/2006/relationships/hyperlink" Target="https://www.diodes.com/part/view/APSMAJ39A%28LS%29" TargetMode="External"/><Relationship Id="rId_hyperlink_164" Type="http://schemas.openxmlformats.org/officeDocument/2006/relationships/hyperlink" Target="https://www.diodes.com/part/view/APSMAJ39CA%28LS%29" TargetMode="External"/><Relationship Id="rId_hyperlink_165" Type="http://schemas.openxmlformats.org/officeDocument/2006/relationships/hyperlink" Target="https://www.diodes.com/part/view/APSMAJ43A%28LS%29" TargetMode="External"/><Relationship Id="rId_hyperlink_166" Type="http://schemas.openxmlformats.org/officeDocument/2006/relationships/hyperlink" Target="https://www.diodes.com/part/view/APSMAJ43CA%28LS%29" TargetMode="External"/><Relationship Id="rId_hyperlink_167" Type="http://schemas.openxmlformats.org/officeDocument/2006/relationships/hyperlink" Target="https://www.diodes.com/part/view/APSMAJ47A%28LS%29" TargetMode="External"/><Relationship Id="rId_hyperlink_168" Type="http://schemas.openxmlformats.org/officeDocument/2006/relationships/hyperlink" Target="https://www.diodes.com/part/view/APSMAJ47CA%28LS%29" TargetMode="External"/><Relationship Id="rId_hyperlink_169" Type="http://schemas.openxmlformats.org/officeDocument/2006/relationships/hyperlink" Target="https://www.diodes.com/part/view/APSMAJ51A%28LS%29" TargetMode="External"/><Relationship Id="rId_hyperlink_170" Type="http://schemas.openxmlformats.org/officeDocument/2006/relationships/hyperlink" Target="https://www.diodes.com/part/view/APSMAJ51CA%28LS%29" TargetMode="External"/><Relationship Id="rId_hyperlink_171" Type="http://schemas.openxmlformats.org/officeDocument/2006/relationships/hyperlink" Target="https://www.diodes.com/part/view/APSMAJ56A%28LS%29" TargetMode="External"/><Relationship Id="rId_hyperlink_172" Type="http://schemas.openxmlformats.org/officeDocument/2006/relationships/hyperlink" Target="https://www.diodes.com/part/view/APSMAJ56CA%28LS%29" TargetMode="External"/><Relationship Id="rId_hyperlink_173" Type="http://schemas.openxmlformats.org/officeDocument/2006/relationships/hyperlink" Target="https://www.diodes.com/part/view/APSMAJ6.8A%28LS%29" TargetMode="External"/><Relationship Id="rId_hyperlink_174" Type="http://schemas.openxmlformats.org/officeDocument/2006/relationships/hyperlink" Target="https://www.diodes.com/part/view/APSMAJ6.8CA%28LS%29" TargetMode="External"/><Relationship Id="rId_hyperlink_175" Type="http://schemas.openxmlformats.org/officeDocument/2006/relationships/hyperlink" Target="https://www.diodes.com/part/view/APSMAJ62A%28LS%29" TargetMode="External"/><Relationship Id="rId_hyperlink_176" Type="http://schemas.openxmlformats.org/officeDocument/2006/relationships/hyperlink" Target="https://www.diodes.com/part/view/APSMAJ62CA%28LS%29" TargetMode="External"/><Relationship Id="rId_hyperlink_177" Type="http://schemas.openxmlformats.org/officeDocument/2006/relationships/hyperlink" Target="https://www.diodes.com/part/view/APSMAJ68A%28LS%29" TargetMode="External"/><Relationship Id="rId_hyperlink_178" Type="http://schemas.openxmlformats.org/officeDocument/2006/relationships/hyperlink" Target="https://www.diodes.com/part/view/APSMAJ68CA%28LS%29" TargetMode="External"/><Relationship Id="rId_hyperlink_179" Type="http://schemas.openxmlformats.org/officeDocument/2006/relationships/hyperlink" Target="https://www.diodes.com/part/view/APSMAJ7.5A%28LS%29" TargetMode="External"/><Relationship Id="rId_hyperlink_180" Type="http://schemas.openxmlformats.org/officeDocument/2006/relationships/hyperlink" Target="https://www.diodes.com/part/view/APSMAJ7.5CA%28LS%29" TargetMode="External"/><Relationship Id="rId_hyperlink_181" Type="http://schemas.openxmlformats.org/officeDocument/2006/relationships/hyperlink" Target="https://www.diodes.com/part/view/APSMAJ75A%28LS%29" TargetMode="External"/><Relationship Id="rId_hyperlink_182" Type="http://schemas.openxmlformats.org/officeDocument/2006/relationships/hyperlink" Target="https://www.diodes.com/part/view/APSMAJ75CA%28LS%29" TargetMode="External"/><Relationship Id="rId_hyperlink_183" Type="http://schemas.openxmlformats.org/officeDocument/2006/relationships/hyperlink" Target="https://www.diodes.com/part/view/APSMAJ8.2A%28LS%29" TargetMode="External"/><Relationship Id="rId_hyperlink_184" Type="http://schemas.openxmlformats.org/officeDocument/2006/relationships/hyperlink" Target="https://www.diodes.com/part/view/APSMAJ8.2CA%28LS%29" TargetMode="External"/><Relationship Id="rId_hyperlink_185" Type="http://schemas.openxmlformats.org/officeDocument/2006/relationships/hyperlink" Target="https://www.diodes.com/part/view/APSMAJ82A%28LS%29" TargetMode="External"/><Relationship Id="rId_hyperlink_186" Type="http://schemas.openxmlformats.org/officeDocument/2006/relationships/hyperlink" Target="https://www.diodes.com/part/view/APSMAJ82CA%28LS%29" TargetMode="External"/><Relationship Id="rId_hyperlink_187" Type="http://schemas.openxmlformats.org/officeDocument/2006/relationships/hyperlink" Target="https://www.diodes.com/part/view/APSMAJ9.1A%28LS%29" TargetMode="External"/><Relationship Id="rId_hyperlink_188" Type="http://schemas.openxmlformats.org/officeDocument/2006/relationships/hyperlink" Target="https://www.diodes.com/part/view/APSMAJ9.1CA%28LS%29" TargetMode="External"/><Relationship Id="rId_hyperlink_189" Type="http://schemas.openxmlformats.org/officeDocument/2006/relationships/hyperlink" Target="https://www.diodes.com/part/view/APSMAJ91A%28LS%29" TargetMode="External"/><Relationship Id="rId_hyperlink_190" Type="http://schemas.openxmlformats.org/officeDocument/2006/relationships/hyperlink" Target="https://www.diodes.com/part/view/APSMAJ91CA%28LS%29" TargetMode="External"/><Relationship Id="rId_hyperlink_191" Type="http://schemas.openxmlformats.org/officeDocument/2006/relationships/hyperlink" Target="https://www.diodes.com/part/view/APSMBJ10A%28LS%29" TargetMode="External"/><Relationship Id="rId_hyperlink_192" Type="http://schemas.openxmlformats.org/officeDocument/2006/relationships/hyperlink" Target="https://www.diodes.com/part/view/APSMBJ10CA%28LS%29" TargetMode="External"/><Relationship Id="rId_hyperlink_193" Type="http://schemas.openxmlformats.org/officeDocument/2006/relationships/hyperlink" Target="https://www.diodes.com/part/view/APSMBJ11A%28LS%29" TargetMode="External"/><Relationship Id="rId_hyperlink_194" Type="http://schemas.openxmlformats.org/officeDocument/2006/relationships/hyperlink" Target="https://www.diodes.com/part/view/APSMBJ11CA%28LS%29" TargetMode="External"/><Relationship Id="rId_hyperlink_195" Type="http://schemas.openxmlformats.org/officeDocument/2006/relationships/hyperlink" Target="https://www.diodes.com/part/view/APSMBJ12A%28LS%29" TargetMode="External"/><Relationship Id="rId_hyperlink_196" Type="http://schemas.openxmlformats.org/officeDocument/2006/relationships/hyperlink" Target="https://www.diodes.com/part/view/APSMBJ12CA%28LS%29" TargetMode="External"/><Relationship Id="rId_hyperlink_197" Type="http://schemas.openxmlformats.org/officeDocument/2006/relationships/hyperlink" Target="https://www.diodes.com/part/view/APSMBJ13A%28LS%29" TargetMode="External"/><Relationship Id="rId_hyperlink_198" Type="http://schemas.openxmlformats.org/officeDocument/2006/relationships/hyperlink" Target="https://www.diodes.com/part/view/APSMBJ13CA%28LS%29" TargetMode="External"/><Relationship Id="rId_hyperlink_199" Type="http://schemas.openxmlformats.org/officeDocument/2006/relationships/hyperlink" Target="https://www.diodes.com/part/view/APSMBJ15A%28LS%29" TargetMode="External"/><Relationship Id="rId_hyperlink_200" Type="http://schemas.openxmlformats.org/officeDocument/2006/relationships/hyperlink" Target="https://www.diodes.com/part/view/APSMBJ15CA%28LS%29" TargetMode="External"/><Relationship Id="rId_hyperlink_201" Type="http://schemas.openxmlformats.org/officeDocument/2006/relationships/hyperlink" Target="https://www.diodes.com/part/view/APSMBJ16A%28LS%29" TargetMode="External"/><Relationship Id="rId_hyperlink_202" Type="http://schemas.openxmlformats.org/officeDocument/2006/relationships/hyperlink" Target="https://www.diodes.com/part/view/APSMBJ16CA%28LS%29" TargetMode="External"/><Relationship Id="rId_hyperlink_203" Type="http://schemas.openxmlformats.org/officeDocument/2006/relationships/hyperlink" Target="https://www.diodes.com/part/view/APSMBJ18A%28LS%29" TargetMode="External"/><Relationship Id="rId_hyperlink_204" Type="http://schemas.openxmlformats.org/officeDocument/2006/relationships/hyperlink" Target="https://www.diodes.com/part/view/APSMBJ18CA%28LS%29" TargetMode="External"/><Relationship Id="rId_hyperlink_205" Type="http://schemas.openxmlformats.org/officeDocument/2006/relationships/hyperlink" Target="https://www.diodes.com/part/view/APSMBJ20A%28LS%29" TargetMode="External"/><Relationship Id="rId_hyperlink_206" Type="http://schemas.openxmlformats.org/officeDocument/2006/relationships/hyperlink" Target="https://www.diodes.com/part/view/APSMBJ20CA%28LS%29" TargetMode="External"/><Relationship Id="rId_hyperlink_207" Type="http://schemas.openxmlformats.org/officeDocument/2006/relationships/hyperlink" Target="https://www.diodes.com/part/view/APSMBJ22A%28LS%29" TargetMode="External"/><Relationship Id="rId_hyperlink_208" Type="http://schemas.openxmlformats.org/officeDocument/2006/relationships/hyperlink" Target="https://www.diodes.com/part/view/APSMBJ22CA%28LS%29" TargetMode="External"/><Relationship Id="rId_hyperlink_209" Type="http://schemas.openxmlformats.org/officeDocument/2006/relationships/hyperlink" Target="https://www.diodes.com/part/view/APSMBJ24A%28LS%29" TargetMode="External"/><Relationship Id="rId_hyperlink_210" Type="http://schemas.openxmlformats.org/officeDocument/2006/relationships/hyperlink" Target="https://www.diodes.com/part/view/APSMBJ24CA%28LS%29" TargetMode="External"/><Relationship Id="rId_hyperlink_211" Type="http://schemas.openxmlformats.org/officeDocument/2006/relationships/hyperlink" Target="https://www.diodes.com/part/view/APSMBJ27A%28LS%29" TargetMode="External"/><Relationship Id="rId_hyperlink_212" Type="http://schemas.openxmlformats.org/officeDocument/2006/relationships/hyperlink" Target="https://www.diodes.com/part/view/APSMBJ27CA%28LS%29" TargetMode="External"/><Relationship Id="rId_hyperlink_213" Type="http://schemas.openxmlformats.org/officeDocument/2006/relationships/hyperlink" Target="https://www.diodes.com/part/view/APSMBJ30A%28LS%29" TargetMode="External"/><Relationship Id="rId_hyperlink_214" Type="http://schemas.openxmlformats.org/officeDocument/2006/relationships/hyperlink" Target="https://www.diodes.com/part/view/APSMBJ30CA%28LS%29" TargetMode="External"/><Relationship Id="rId_hyperlink_215" Type="http://schemas.openxmlformats.org/officeDocument/2006/relationships/hyperlink" Target="https://www.diodes.com/part/view/APSMBJ33A%28LS%29" TargetMode="External"/><Relationship Id="rId_hyperlink_216" Type="http://schemas.openxmlformats.org/officeDocument/2006/relationships/hyperlink" Target="https://www.diodes.com/part/view/APSMBJ33CA%28LS%29" TargetMode="External"/><Relationship Id="rId_hyperlink_217" Type="http://schemas.openxmlformats.org/officeDocument/2006/relationships/hyperlink" Target="https://www.diodes.com/part/view/APSMBJ36A%28LS%29" TargetMode="External"/><Relationship Id="rId_hyperlink_218" Type="http://schemas.openxmlformats.org/officeDocument/2006/relationships/hyperlink" Target="https://www.diodes.com/part/view/APSMBJ36CA%28LS%29" TargetMode="External"/><Relationship Id="rId_hyperlink_219" Type="http://schemas.openxmlformats.org/officeDocument/2006/relationships/hyperlink" Target="https://www.diodes.com/part/view/APSMBJ39A%28LS%29" TargetMode="External"/><Relationship Id="rId_hyperlink_220" Type="http://schemas.openxmlformats.org/officeDocument/2006/relationships/hyperlink" Target="https://www.diodes.com/part/view/APSMBJ39CA%28LS%29" TargetMode="External"/><Relationship Id="rId_hyperlink_221" Type="http://schemas.openxmlformats.org/officeDocument/2006/relationships/hyperlink" Target="https://www.diodes.com/part/view/APSMBJ43A%28LS%29" TargetMode="External"/><Relationship Id="rId_hyperlink_222" Type="http://schemas.openxmlformats.org/officeDocument/2006/relationships/hyperlink" Target="https://www.diodes.com/part/view/APSMBJ43CA%28LS%29" TargetMode="External"/><Relationship Id="rId_hyperlink_223" Type="http://schemas.openxmlformats.org/officeDocument/2006/relationships/hyperlink" Target="https://www.diodes.com/part/view/APSMBJ47A%28LS%29" TargetMode="External"/><Relationship Id="rId_hyperlink_224" Type="http://schemas.openxmlformats.org/officeDocument/2006/relationships/hyperlink" Target="https://www.diodes.com/part/view/APSMBJ47CA%28LS%29" TargetMode="External"/><Relationship Id="rId_hyperlink_225" Type="http://schemas.openxmlformats.org/officeDocument/2006/relationships/hyperlink" Target="https://www.diodes.com/part/view/APSMBJ51A%28LS%29" TargetMode="External"/><Relationship Id="rId_hyperlink_226" Type="http://schemas.openxmlformats.org/officeDocument/2006/relationships/hyperlink" Target="https://www.diodes.com/part/view/APSMBJ51CA%28LS%29" TargetMode="External"/><Relationship Id="rId_hyperlink_227" Type="http://schemas.openxmlformats.org/officeDocument/2006/relationships/hyperlink" Target="https://www.diodes.com/part/view/APSMBJ56A%28LS%29" TargetMode="External"/><Relationship Id="rId_hyperlink_228" Type="http://schemas.openxmlformats.org/officeDocument/2006/relationships/hyperlink" Target="https://www.diodes.com/part/view/APSMBJ56CA%28LS%29" TargetMode="External"/><Relationship Id="rId_hyperlink_229" Type="http://schemas.openxmlformats.org/officeDocument/2006/relationships/hyperlink" Target="https://www.diodes.com/part/view/APSMBJ6.8A%28LS%29" TargetMode="External"/><Relationship Id="rId_hyperlink_230" Type="http://schemas.openxmlformats.org/officeDocument/2006/relationships/hyperlink" Target="https://www.diodes.com/part/view/APSMBJ6.8CA%28LS%29" TargetMode="External"/><Relationship Id="rId_hyperlink_231" Type="http://schemas.openxmlformats.org/officeDocument/2006/relationships/hyperlink" Target="https://www.diodes.com/part/view/APSMBJ62A%28LS%29" TargetMode="External"/><Relationship Id="rId_hyperlink_232" Type="http://schemas.openxmlformats.org/officeDocument/2006/relationships/hyperlink" Target="https://www.diodes.com/part/view/APSMBJ62CA%28LS%29" TargetMode="External"/><Relationship Id="rId_hyperlink_233" Type="http://schemas.openxmlformats.org/officeDocument/2006/relationships/hyperlink" Target="https://www.diodes.com/part/view/APSMBJ68A%28LS%29" TargetMode="External"/><Relationship Id="rId_hyperlink_234" Type="http://schemas.openxmlformats.org/officeDocument/2006/relationships/hyperlink" Target="https://www.diodes.com/part/view/APSMBJ68CA%28LS%29" TargetMode="External"/><Relationship Id="rId_hyperlink_235" Type="http://schemas.openxmlformats.org/officeDocument/2006/relationships/hyperlink" Target="https://www.diodes.com/part/view/APSMBJ7.5A%28LS%29" TargetMode="External"/><Relationship Id="rId_hyperlink_236" Type="http://schemas.openxmlformats.org/officeDocument/2006/relationships/hyperlink" Target="https://www.diodes.com/part/view/APSMBJ7.5CA%28LS%29" TargetMode="External"/><Relationship Id="rId_hyperlink_237" Type="http://schemas.openxmlformats.org/officeDocument/2006/relationships/hyperlink" Target="https://www.diodes.com/part/view/APSMBJ75A%28LS%29" TargetMode="External"/><Relationship Id="rId_hyperlink_238" Type="http://schemas.openxmlformats.org/officeDocument/2006/relationships/hyperlink" Target="https://www.diodes.com/part/view/APSMBJ75CA%28LS%29" TargetMode="External"/><Relationship Id="rId_hyperlink_239" Type="http://schemas.openxmlformats.org/officeDocument/2006/relationships/hyperlink" Target="https://www.diodes.com/part/view/APSMBJ8.2A%28LS%29" TargetMode="External"/><Relationship Id="rId_hyperlink_240" Type="http://schemas.openxmlformats.org/officeDocument/2006/relationships/hyperlink" Target="https://www.diodes.com/part/view/APSMBJ82A%28LS%29" TargetMode="External"/><Relationship Id="rId_hyperlink_241" Type="http://schemas.openxmlformats.org/officeDocument/2006/relationships/hyperlink" Target="https://www.diodes.com/part/view/APSMBJ82CA%28LS%29" TargetMode="External"/><Relationship Id="rId_hyperlink_242" Type="http://schemas.openxmlformats.org/officeDocument/2006/relationships/hyperlink" Target="https://www.diodes.com/part/view/APSMBJ9.1A%28LS%29" TargetMode="External"/><Relationship Id="rId_hyperlink_243" Type="http://schemas.openxmlformats.org/officeDocument/2006/relationships/hyperlink" Target="https://www.diodes.com/part/view/APSMBJ9.1CA%28LS%29" TargetMode="External"/><Relationship Id="rId_hyperlink_244" Type="http://schemas.openxmlformats.org/officeDocument/2006/relationships/hyperlink" Target="https://www.diodes.com/part/view/APSMCJ10A%28LS%29" TargetMode="External"/><Relationship Id="rId_hyperlink_245" Type="http://schemas.openxmlformats.org/officeDocument/2006/relationships/hyperlink" Target="https://www.diodes.com/part/view/APSMCJ10CA%28LS%29" TargetMode="External"/><Relationship Id="rId_hyperlink_246" Type="http://schemas.openxmlformats.org/officeDocument/2006/relationships/hyperlink" Target="https://www.diodes.com/part/view/APSMCJ11A%28LS%29" TargetMode="External"/><Relationship Id="rId_hyperlink_247" Type="http://schemas.openxmlformats.org/officeDocument/2006/relationships/hyperlink" Target="https://www.diodes.com/part/view/APSMCJ11CA%28LS%29" TargetMode="External"/><Relationship Id="rId_hyperlink_248" Type="http://schemas.openxmlformats.org/officeDocument/2006/relationships/hyperlink" Target="https://www.diodes.com/part/view/APSMCJ12A%28LS%29" TargetMode="External"/><Relationship Id="rId_hyperlink_249" Type="http://schemas.openxmlformats.org/officeDocument/2006/relationships/hyperlink" Target="https://www.diodes.com/part/view/APSMCJ12CA%28LS%29" TargetMode="External"/><Relationship Id="rId_hyperlink_250" Type="http://schemas.openxmlformats.org/officeDocument/2006/relationships/hyperlink" Target="https://www.diodes.com/part/view/APSMCJ13A%28LS%29" TargetMode="External"/><Relationship Id="rId_hyperlink_251" Type="http://schemas.openxmlformats.org/officeDocument/2006/relationships/hyperlink" Target="https://www.diodes.com/part/view/APSMCJ13CA%28LS%29" TargetMode="External"/><Relationship Id="rId_hyperlink_252" Type="http://schemas.openxmlformats.org/officeDocument/2006/relationships/hyperlink" Target="https://www.diodes.com/part/view/APSMCJ15A%28LS%29" TargetMode="External"/><Relationship Id="rId_hyperlink_253" Type="http://schemas.openxmlformats.org/officeDocument/2006/relationships/hyperlink" Target="https://www.diodes.com/part/view/APSMCJ15CA%28LS%29" TargetMode="External"/><Relationship Id="rId_hyperlink_254" Type="http://schemas.openxmlformats.org/officeDocument/2006/relationships/hyperlink" Target="https://www.diodes.com/part/view/APSMCJ16A%28LS%29" TargetMode="External"/><Relationship Id="rId_hyperlink_255" Type="http://schemas.openxmlformats.org/officeDocument/2006/relationships/hyperlink" Target="https://www.diodes.com/part/view/APSMCJ16CA%28LS%29" TargetMode="External"/><Relationship Id="rId_hyperlink_256" Type="http://schemas.openxmlformats.org/officeDocument/2006/relationships/hyperlink" Target="https://www.diodes.com/part/view/APSMCJ18A%28LS%29" TargetMode="External"/><Relationship Id="rId_hyperlink_257" Type="http://schemas.openxmlformats.org/officeDocument/2006/relationships/hyperlink" Target="https://www.diodes.com/part/view/APSMCJ18CA%28LS%29" TargetMode="External"/><Relationship Id="rId_hyperlink_258" Type="http://schemas.openxmlformats.org/officeDocument/2006/relationships/hyperlink" Target="https://www.diodes.com/part/view/APSMCJ20A%28LS%29" TargetMode="External"/><Relationship Id="rId_hyperlink_259" Type="http://schemas.openxmlformats.org/officeDocument/2006/relationships/hyperlink" Target="https://www.diodes.com/part/view/APSMCJ20CA%28LS%29" TargetMode="External"/><Relationship Id="rId_hyperlink_260" Type="http://schemas.openxmlformats.org/officeDocument/2006/relationships/hyperlink" Target="https://www.diodes.com/part/view/APSMCJ22A%28LS%29" TargetMode="External"/><Relationship Id="rId_hyperlink_261" Type="http://schemas.openxmlformats.org/officeDocument/2006/relationships/hyperlink" Target="https://www.diodes.com/part/view/APSMCJ22CA%28LS%29" TargetMode="External"/><Relationship Id="rId_hyperlink_262" Type="http://schemas.openxmlformats.org/officeDocument/2006/relationships/hyperlink" Target="https://www.diodes.com/part/view/APSMCJ24A%28LS%29" TargetMode="External"/><Relationship Id="rId_hyperlink_263" Type="http://schemas.openxmlformats.org/officeDocument/2006/relationships/hyperlink" Target="https://www.diodes.com/part/view/APSMCJ24CA%28LS%29" TargetMode="External"/><Relationship Id="rId_hyperlink_264" Type="http://schemas.openxmlformats.org/officeDocument/2006/relationships/hyperlink" Target="https://www.diodes.com/part/view/APSMCJ27A%28LS%29" TargetMode="External"/><Relationship Id="rId_hyperlink_265" Type="http://schemas.openxmlformats.org/officeDocument/2006/relationships/hyperlink" Target="https://www.diodes.com/part/view/APSMCJ27CA%28LS%29" TargetMode="External"/><Relationship Id="rId_hyperlink_266" Type="http://schemas.openxmlformats.org/officeDocument/2006/relationships/hyperlink" Target="https://www.diodes.com/part/view/APSMCJ30A%28LS%29" TargetMode="External"/><Relationship Id="rId_hyperlink_267" Type="http://schemas.openxmlformats.org/officeDocument/2006/relationships/hyperlink" Target="https://www.diodes.com/part/view/APSMCJ30CA%28LS%29" TargetMode="External"/><Relationship Id="rId_hyperlink_268" Type="http://schemas.openxmlformats.org/officeDocument/2006/relationships/hyperlink" Target="https://www.diodes.com/part/view/APSMCJ33A%28LS%29" TargetMode="External"/><Relationship Id="rId_hyperlink_269" Type="http://schemas.openxmlformats.org/officeDocument/2006/relationships/hyperlink" Target="https://www.diodes.com/part/view/APSMCJ33CA%28LS%29" TargetMode="External"/><Relationship Id="rId_hyperlink_270" Type="http://schemas.openxmlformats.org/officeDocument/2006/relationships/hyperlink" Target="https://www.diodes.com/part/view/APSMCJ36A%28LS%29" TargetMode="External"/><Relationship Id="rId_hyperlink_271" Type="http://schemas.openxmlformats.org/officeDocument/2006/relationships/hyperlink" Target="https://www.diodes.com/part/view/APSMCJ36CA%28LS%29" TargetMode="External"/><Relationship Id="rId_hyperlink_272" Type="http://schemas.openxmlformats.org/officeDocument/2006/relationships/hyperlink" Target="https://www.diodes.com/part/view/APSMCJ39A%28LS%29" TargetMode="External"/><Relationship Id="rId_hyperlink_273" Type="http://schemas.openxmlformats.org/officeDocument/2006/relationships/hyperlink" Target="https://www.diodes.com/part/view/APSMCJ39CA%28LS%29" TargetMode="External"/><Relationship Id="rId_hyperlink_274" Type="http://schemas.openxmlformats.org/officeDocument/2006/relationships/hyperlink" Target="https://www.diodes.com/part/view/APSMCJ43A%28LS%29" TargetMode="External"/><Relationship Id="rId_hyperlink_275" Type="http://schemas.openxmlformats.org/officeDocument/2006/relationships/hyperlink" Target="https://www.diodes.com/part/view/APSMCJ43CA%28LS%29" TargetMode="External"/><Relationship Id="rId_hyperlink_276" Type="http://schemas.openxmlformats.org/officeDocument/2006/relationships/hyperlink" Target="https://www.diodes.com/part/view/APSMCJ47A%28LS%29" TargetMode="External"/><Relationship Id="rId_hyperlink_277" Type="http://schemas.openxmlformats.org/officeDocument/2006/relationships/hyperlink" Target="https://www.diodes.com/part/view/APSMCJ47CA%28LS%29" TargetMode="External"/><Relationship Id="rId_hyperlink_278" Type="http://schemas.openxmlformats.org/officeDocument/2006/relationships/hyperlink" Target="https://www.diodes.com/part/view/APSMCJ51A%28LS%29" TargetMode="External"/><Relationship Id="rId_hyperlink_279" Type="http://schemas.openxmlformats.org/officeDocument/2006/relationships/hyperlink" Target="https://www.diodes.com/part/view/APSMCJ51CA%28LS%29" TargetMode="External"/><Relationship Id="rId_hyperlink_280" Type="http://schemas.openxmlformats.org/officeDocument/2006/relationships/hyperlink" Target="https://www.diodes.com/part/view/APSMCJ56A%28LS%29" TargetMode="External"/><Relationship Id="rId_hyperlink_281" Type="http://schemas.openxmlformats.org/officeDocument/2006/relationships/hyperlink" Target="https://www.diodes.com/part/view/APSMCJ56CA%28LS%29" TargetMode="External"/><Relationship Id="rId_hyperlink_282" Type="http://schemas.openxmlformats.org/officeDocument/2006/relationships/hyperlink" Target="https://www.diodes.com/part/view/APSMCJ6.8A%28LS%29" TargetMode="External"/><Relationship Id="rId_hyperlink_283" Type="http://schemas.openxmlformats.org/officeDocument/2006/relationships/hyperlink" Target="https://www.diodes.com/part/view/APSMCJ6.8CA%28LS%29" TargetMode="External"/><Relationship Id="rId_hyperlink_284" Type="http://schemas.openxmlformats.org/officeDocument/2006/relationships/hyperlink" Target="https://www.diodes.com/part/view/APSMCJ62A%28LS%29" TargetMode="External"/><Relationship Id="rId_hyperlink_285" Type="http://schemas.openxmlformats.org/officeDocument/2006/relationships/hyperlink" Target="https://www.diodes.com/part/view/APSMCJ62CA%28LS%29" TargetMode="External"/><Relationship Id="rId_hyperlink_286" Type="http://schemas.openxmlformats.org/officeDocument/2006/relationships/hyperlink" Target="https://www.diodes.com/part/view/APSMCJ68A%28LS%29" TargetMode="External"/><Relationship Id="rId_hyperlink_287" Type="http://schemas.openxmlformats.org/officeDocument/2006/relationships/hyperlink" Target="https://www.diodes.com/part/view/APSMCJ68CA%28LS%29" TargetMode="External"/><Relationship Id="rId_hyperlink_288" Type="http://schemas.openxmlformats.org/officeDocument/2006/relationships/hyperlink" Target="https://www.diodes.com/part/view/APSMCJ7.5A%28LS%29" TargetMode="External"/><Relationship Id="rId_hyperlink_289" Type="http://schemas.openxmlformats.org/officeDocument/2006/relationships/hyperlink" Target="https://www.diodes.com/part/view/APSMCJ7.5CA%28LS%29" TargetMode="External"/><Relationship Id="rId_hyperlink_290" Type="http://schemas.openxmlformats.org/officeDocument/2006/relationships/hyperlink" Target="https://www.diodes.com/part/view/APSMCJ75A%28LS%29" TargetMode="External"/><Relationship Id="rId_hyperlink_291" Type="http://schemas.openxmlformats.org/officeDocument/2006/relationships/hyperlink" Target="https://www.diodes.com/part/view/APSMCJ75CA%28LS%29" TargetMode="External"/><Relationship Id="rId_hyperlink_292" Type="http://schemas.openxmlformats.org/officeDocument/2006/relationships/hyperlink" Target="https://www.diodes.com/part/view/APSMCJ8.2A%28LS%29" TargetMode="External"/><Relationship Id="rId_hyperlink_293" Type="http://schemas.openxmlformats.org/officeDocument/2006/relationships/hyperlink" Target="https://www.diodes.com/part/view/APSMCJ8.2CA%28LS%29" TargetMode="External"/><Relationship Id="rId_hyperlink_294" Type="http://schemas.openxmlformats.org/officeDocument/2006/relationships/hyperlink" Target="https://www.diodes.com/part/view/APSMCJ82A%28LS%29" TargetMode="External"/><Relationship Id="rId_hyperlink_295" Type="http://schemas.openxmlformats.org/officeDocument/2006/relationships/hyperlink" Target="https://www.diodes.com/part/view/APSMCJ82CA%28LS%29" TargetMode="External"/><Relationship Id="rId_hyperlink_296" Type="http://schemas.openxmlformats.org/officeDocument/2006/relationships/hyperlink" Target="https://www.diodes.com/part/view/APSMCJ9.1A%28LS%29" TargetMode="External"/><Relationship Id="rId_hyperlink_297" Type="http://schemas.openxmlformats.org/officeDocument/2006/relationships/hyperlink" Target="https://www.diodes.com/part/view/APSMCJ9.1CA%28LS%29" TargetMode="External"/><Relationship Id="rId_hyperlink_298" Type="http://schemas.openxmlformats.org/officeDocument/2006/relationships/hyperlink" Target="https://www.diodes.com/part/view/ASMA6J10A%28LS%29" TargetMode="External"/><Relationship Id="rId_hyperlink_299" Type="http://schemas.openxmlformats.org/officeDocument/2006/relationships/hyperlink" Target="https://www.diodes.com/part/view/ASMA6J10CA%28LS%29" TargetMode="External"/><Relationship Id="rId_hyperlink_300" Type="http://schemas.openxmlformats.org/officeDocument/2006/relationships/hyperlink" Target="https://www.diodes.com/part/view/ASMA6J11A%28LS%29" TargetMode="External"/><Relationship Id="rId_hyperlink_301" Type="http://schemas.openxmlformats.org/officeDocument/2006/relationships/hyperlink" Target="https://www.diodes.com/part/view/ASMA6J11CA%28LS%29" TargetMode="External"/><Relationship Id="rId_hyperlink_302" Type="http://schemas.openxmlformats.org/officeDocument/2006/relationships/hyperlink" Target="https://www.diodes.com/part/view/ASMA6J12A%28LS%29" TargetMode="External"/><Relationship Id="rId_hyperlink_303" Type="http://schemas.openxmlformats.org/officeDocument/2006/relationships/hyperlink" Target="https://www.diodes.com/part/view/ASMA6J12CA%28LS%29" TargetMode="External"/><Relationship Id="rId_hyperlink_304" Type="http://schemas.openxmlformats.org/officeDocument/2006/relationships/hyperlink" Target="https://www.diodes.com/part/view/ASMA6J13A%28LS%29" TargetMode="External"/><Relationship Id="rId_hyperlink_305" Type="http://schemas.openxmlformats.org/officeDocument/2006/relationships/hyperlink" Target="https://www.diodes.com/part/view/ASMA6J13CA%28LS%29" TargetMode="External"/><Relationship Id="rId_hyperlink_306" Type="http://schemas.openxmlformats.org/officeDocument/2006/relationships/hyperlink" Target="https://www.diodes.com/part/view/ASMA6J14A%28LS%29" TargetMode="External"/><Relationship Id="rId_hyperlink_307" Type="http://schemas.openxmlformats.org/officeDocument/2006/relationships/hyperlink" Target="https://www.diodes.com/part/view/ASMA6J14CA%28LS%29" TargetMode="External"/><Relationship Id="rId_hyperlink_308" Type="http://schemas.openxmlformats.org/officeDocument/2006/relationships/hyperlink" Target="https://www.diodes.com/part/view/ASMA6J15A%28LS%29" TargetMode="External"/><Relationship Id="rId_hyperlink_309" Type="http://schemas.openxmlformats.org/officeDocument/2006/relationships/hyperlink" Target="https://www.diodes.com/part/view/ASMA6J15CA%28LS%29" TargetMode="External"/><Relationship Id="rId_hyperlink_310" Type="http://schemas.openxmlformats.org/officeDocument/2006/relationships/hyperlink" Target="https://www.diodes.com/part/view/ASMA6J16A%28LS%29" TargetMode="External"/><Relationship Id="rId_hyperlink_311" Type="http://schemas.openxmlformats.org/officeDocument/2006/relationships/hyperlink" Target="https://www.diodes.com/part/view/ASMA6J16CA%28LS%29" TargetMode="External"/><Relationship Id="rId_hyperlink_312" Type="http://schemas.openxmlformats.org/officeDocument/2006/relationships/hyperlink" Target="https://www.diodes.com/part/view/ASMA6J17A%28LS%29" TargetMode="External"/><Relationship Id="rId_hyperlink_313" Type="http://schemas.openxmlformats.org/officeDocument/2006/relationships/hyperlink" Target="https://www.diodes.com/part/view/ASMA6J17CA%28LS%29" TargetMode="External"/><Relationship Id="rId_hyperlink_314" Type="http://schemas.openxmlformats.org/officeDocument/2006/relationships/hyperlink" Target="https://www.diodes.com/part/view/ASMA6J18A%28LS%29" TargetMode="External"/><Relationship Id="rId_hyperlink_315" Type="http://schemas.openxmlformats.org/officeDocument/2006/relationships/hyperlink" Target="https://www.diodes.com/part/view/ASMA6J18CA%28LS%29" TargetMode="External"/><Relationship Id="rId_hyperlink_316" Type="http://schemas.openxmlformats.org/officeDocument/2006/relationships/hyperlink" Target="https://www.diodes.com/part/view/ASMA6J20A%28LS%29" TargetMode="External"/><Relationship Id="rId_hyperlink_317" Type="http://schemas.openxmlformats.org/officeDocument/2006/relationships/hyperlink" Target="https://www.diodes.com/part/view/ASMA6J20CA%28LS%29" TargetMode="External"/><Relationship Id="rId_hyperlink_318" Type="http://schemas.openxmlformats.org/officeDocument/2006/relationships/hyperlink" Target="https://www.diodes.com/part/view/ASMA6J22A%28LS%29" TargetMode="External"/><Relationship Id="rId_hyperlink_319" Type="http://schemas.openxmlformats.org/officeDocument/2006/relationships/hyperlink" Target="https://www.diodes.com/part/view/ASMA6J22CA%28LS%29" TargetMode="External"/><Relationship Id="rId_hyperlink_320" Type="http://schemas.openxmlformats.org/officeDocument/2006/relationships/hyperlink" Target="https://www.diodes.com/part/view/ASMA6J24A%28LS%29" TargetMode="External"/><Relationship Id="rId_hyperlink_321" Type="http://schemas.openxmlformats.org/officeDocument/2006/relationships/hyperlink" Target="https://www.diodes.com/part/view/ASMA6J24CA%28LS%29" TargetMode="External"/><Relationship Id="rId_hyperlink_322" Type="http://schemas.openxmlformats.org/officeDocument/2006/relationships/hyperlink" Target="https://www.diodes.com/part/view/ASMA6J26A%28LS%29" TargetMode="External"/><Relationship Id="rId_hyperlink_323" Type="http://schemas.openxmlformats.org/officeDocument/2006/relationships/hyperlink" Target="https://www.diodes.com/part/view/ASMA6J26CA%28LS%29" TargetMode="External"/><Relationship Id="rId_hyperlink_324" Type="http://schemas.openxmlformats.org/officeDocument/2006/relationships/hyperlink" Target="https://www.diodes.com/part/view/ASMA6J28A%28LS%29" TargetMode="External"/><Relationship Id="rId_hyperlink_325" Type="http://schemas.openxmlformats.org/officeDocument/2006/relationships/hyperlink" Target="https://www.diodes.com/part/view/ASMA6J28CA%28LS%29" TargetMode="External"/><Relationship Id="rId_hyperlink_326" Type="http://schemas.openxmlformats.org/officeDocument/2006/relationships/hyperlink" Target="https://www.diodes.com/part/view/ASMA6J30A%28LS%29" TargetMode="External"/><Relationship Id="rId_hyperlink_327" Type="http://schemas.openxmlformats.org/officeDocument/2006/relationships/hyperlink" Target="https://www.diodes.com/part/view/ASMA6J30CA%28LS%29" TargetMode="External"/><Relationship Id="rId_hyperlink_328" Type="http://schemas.openxmlformats.org/officeDocument/2006/relationships/hyperlink" Target="https://www.diodes.com/part/view/ASMA6J33A%28LS%29" TargetMode="External"/><Relationship Id="rId_hyperlink_329" Type="http://schemas.openxmlformats.org/officeDocument/2006/relationships/hyperlink" Target="https://www.diodes.com/part/view/ASMA6J33CA%28LS%29" TargetMode="External"/><Relationship Id="rId_hyperlink_330" Type="http://schemas.openxmlformats.org/officeDocument/2006/relationships/hyperlink" Target="https://www.diodes.com/part/view/ASMA6J36A%28LS%29" TargetMode="External"/><Relationship Id="rId_hyperlink_331" Type="http://schemas.openxmlformats.org/officeDocument/2006/relationships/hyperlink" Target="https://www.diodes.com/part/view/ASMA6J36CA%28LS%29" TargetMode="External"/><Relationship Id="rId_hyperlink_332" Type="http://schemas.openxmlformats.org/officeDocument/2006/relationships/hyperlink" Target="https://www.diodes.com/part/view/ASMA6J40A%28LS%29" TargetMode="External"/><Relationship Id="rId_hyperlink_333" Type="http://schemas.openxmlformats.org/officeDocument/2006/relationships/hyperlink" Target="https://www.diodes.com/part/view/ASMA6J40CA%28LS%29" TargetMode="External"/><Relationship Id="rId_hyperlink_334" Type="http://schemas.openxmlformats.org/officeDocument/2006/relationships/hyperlink" Target="https://www.diodes.com/part/view/ASMA6J43A%28LS%29" TargetMode="External"/><Relationship Id="rId_hyperlink_335" Type="http://schemas.openxmlformats.org/officeDocument/2006/relationships/hyperlink" Target="https://www.diodes.com/part/view/ASMA6J43CA%28LS%29" TargetMode="External"/><Relationship Id="rId_hyperlink_336" Type="http://schemas.openxmlformats.org/officeDocument/2006/relationships/hyperlink" Target="https://www.diodes.com/part/view/ASMA6J45A%28LS%29" TargetMode="External"/><Relationship Id="rId_hyperlink_337" Type="http://schemas.openxmlformats.org/officeDocument/2006/relationships/hyperlink" Target="https://www.diodes.com/part/view/ASMA6J45CA%28LS%29" TargetMode="External"/><Relationship Id="rId_hyperlink_338" Type="http://schemas.openxmlformats.org/officeDocument/2006/relationships/hyperlink" Target="https://www.diodes.com/part/view/ASMA6J48A%28LS%29" TargetMode="External"/><Relationship Id="rId_hyperlink_339" Type="http://schemas.openxmlformats.org/officeDocument/2006/relationships/hyperlink" Target="https://www.diodes.com/part/view/ASMA6J48CA%28LS%29" TargetMode="External"/><Relationship Id="rId_hyperlink_340" Type="http://schemas.openxmlformats.org/officeDocument/2006/relationships/hyperlink" Target="https://www.diodes.com/part/view/ASMA6J5.0A%28LS%29" TargetMode="External"/><Relationship Id="rId_hyperlink_341" Type="http://schemas.openxmlformats.org/officeDocument/2006/relationships/hyperlink" Target="https://www.diodes.com/part/view/ASMA6J51A%28LS%29" TargetMode="External"/><Relationship Id="rId_hyperlink_342" Type="http://schemas.openxmlformats.org/officeDocument/2006/relationships/hyperlink" Target="https://www.diodes.com/part/view/ASMA6J51CA%28LS%29" TargetMode="External"/><Relationship Id="rId_hyperlink_343" Type="http://schemas.openxmlformats.org/officeDocument/2006/relationships/hyperlink" Target="https://www.diodes.com/part/view/ASMA6J54A%28LS%29" TargetMode="External"/><Relationship Id="rId_hyperlink_344" Type="http://schemas.openxmlformats.org/officeDocument/2006/relationships/hyperlink" Target="https://www.diodes.com/part/view/ASMA6J54CA%28LS%29" TargetMode="External"/><Relationship Id="rId_hyperlink_345" Type="http://schemas.openxmlformats.org/officeDocument/2006/relationships/hyperlink" Target="https://www.diodes.com/part/view/ASMA6J58A%28LS%29" TargetMode="External"/><Relationship Id="rId_hyperlink_346" Type="http://schemas.openxmlformats.org/officeDocument/2006/relationships/hyperlink" Target="https://www.diodes.com/part/view/ASMA6J58CA%28LS%29" TargetMode="External"/><Relationship Id="rId_hyperlink_347" Type="http://schemas.openxmlformats.org/officeDocument/2006/relationships/hyperlink" Target="https://www.diodes.com/part/view/ASMA6J6.0A%28LS%29" TargetMode="External"/><Relationship Id="rId_hyperlink_348" Type="http://schemas.openxmlformats.org/officeDocument/2006/relationships/hyperlink" Target="https://www.diodes.com/part/view/ASMA6J6.5A%28LS%29" TargetMode="External"/><Relationship Id="rId_hyperlink_349" Type="http://schemas.openxmlformats.org/officeDocument/2006/relationships/hyperlink" Target="https://www.diodes.com/part/view/ASMA6J60A%28LS%29" TargetMode="External"/><Relationship Id="rId_hyperlink_350" Type="http://schemas.openxmlformats.org/officeDocument/2006/relationships/hyperlink" Target="https://www.diodes.com/part/view/ASMA6J60CA%28LS%29" TargetMode="External"/><Relationship Id="rId_hyperlink_351" Type="http://schemas.openxmlformats.org/officeDocument/2006/relationships/hyperlink" Target="https://www.diodes.com/part/view/ASMA6J64A%28LS%29" TargetMode="External"/><Relationship Id="rId_hyperlink_352" Type="http://schemas.openxmlformats.org/officeDocument/2006/relationships/hyperlink" Target="https://www.diodes.com/part/view/ASMA6J64CA%28LS%29" TargetMode="External"/><Relationship Id="rId_hyperlink_353" Type="http://schemas.openxmlformats.org/officeDocument/2006/relationships/hyperlink" Target="https://www.diodes.com/part/view/ASMA6J7.0A%28LS%29" TargetMode="External"/><Relationship Id="rId_hyperlink_354" Type="http://schemas.openxmlformats.org/officeDocument/2006/relationships/hyperlink" Target="https://www.diodes.com/part/view/ASMA6J7.5A%28LS%29" TargetMode="External"/><Relationship Id="rId_hyperlink_355" Type="http://schemas.openxmlformats.org/officeDocument/2006/relationships/hyperlink" Target="https://www.diodes.com/part/view/ASMA6J70A%28LS%29" TargetMode="External"/><Relationship Id="rId_hyperlink_356" Type="http://schemas.openxmlformats.org/officeDocument/2006/relationships/hyperlink" Target="https://www.diodes.com/part/view/ASMA6J70CA%28LS%29" TargetMode="External"/><Relationship Id="rId_hyperlink_357" Type="http://schemas.openxmlformats.org/officeDocument/2006/relationships/hyperlink" Target="https://www.diodes.com/part/view/ASMA6J75A%28LS%29" TargetMode="External"/><Relationship Id="rId_hyperlink_358" Type="http://schemas.openxmlformats.org/officeDocument/2006/relationships/hyperlink" Target="https://www.diodes.com/part/view/ASMA6J75CA%28LS%29" TargetMode="External"/><Relationship Id="rId_hyperlink_359" Type="http://schemas.openxmlformats.org/officeDocument/2006/relationships/hyperlink" Target="https://www.diodes.com/part/view/ASMA6J8.0A%28LS%29" TargetMode="External"/><Relationship Id="rId_hyperlink_360" Type="http://schemas.openxmlformats.org/officeDocument/2006/relationships/hyperlink" Target="https://www.diodes.com/part/view/ASMA6J8.5A%28LS%29" TargetMode="External"/><Relationship Id="rId_hyperlink_361" Type="http://schemas.openxmlformats.org/officeDocument/2006/relationships/hyperlink" Target="https://www.diodes.com/part/view/ASMA6J9.0A%28LS%29" TargetMode="External"/><Relationship Id="rId_hyperlink_362" Type="http://schemas.openxmlformats.org/officeDocument/2006/relationships/hyperlink" Target="https://www.diodes.com/part/view/ASMAJ100A%28LS%29" TargetMode="External"/><Relationship Id="rId_hyperlink_363" Type="http://schemas.openxmlformats.org/officeDocument/2006/relationships/hyperlink" Target="https://www.diodes.com/part/view/ASMAJ100CA%28LS%29" TargetMode="External"/><Relationship Id="rId_hyperlink_364" Type="http://schemas.openxmlformats.org/officeDocument/2006/relationships/hyperlink" Target="https://www.diodes.com/part/view/ASMAJ10A%28LS%29" TargetMode="External"/><Relationship Id="rId_hyperlink_365" Type="http://schemas.openxmlformats.org/officeDocument/2006/relationships/hyperlink" Target="https://www.diodes.com/part/view/ASMAJ10CA%28LS%29" TargetMode="External"/><Relationship Id="rId_hyperlink_366" Type="http://schemas.openxmlformats.org/officeDocument/2006/relationships/hyperlink" Target="https://www.diodes.com/part/view/ASMAJ11A%28LS%29" TargetMode="External"/><Relationship Id="rId_hyperlink_367" Type="http://schemas.openxmlformats.org/officeDocument/2006/relationships/hyperlink" Target="https://www.diodes.com/part/view/ASMAJ11CA%28LS%29" TargetMode="External"/><Relationship Id="rId_hyperlink_368" Type="http://schemas.openxmlformats.org/officeDocument/2006/relationships/hyperlink" Target="https://www.diodes.com/part/view/ASMAJ12A%28LS%29" TargetMode="External"/><Relationship Id="rId_hyperlink_369" Type="http://schemas.openxmlformats.org/officeDocument/2006/relationships/hyperlink" Target="https://www.diodes.com/part/view/ASMAJ12CA%28LS%29" TargetMode="External"/><Relationship Id="rId_hyperlink_370" Type="http://schemas.openxmlformats.org/officeDocument/2006/relationships/hyperlink" Target="https://www.diodes.com/part/view/ASMAJ13A%28LS%29" TargetMode="External"/><Relationship Id="rId_hyperlink_371" Type="http://schemas.openxmlformats.org/officeDocument/2006/relationships/hyperlink" Target="https://www.diodes.com/part/view/ASMAJ13CA%28LS%29" TargetMode="External"/><Relationship Id="rId_hyperlink_372" Type="http://schemas.openxmlformats.org/officeDocument/2006/relationships/hyperlink" Target="https://www.diodes.com/part/view/ASMAJ14A%28LS%29" TargetMode="External"/><Relationship Id="rId_hyperlink_373" Type="http://schemas.openxmlformats.org/officeDocument/2006/relationships/hyperlink" Target="https://www.diodes.com/part/view/ASMAJ14CA%28LS%29" TargetMode="External"/><Relationship Id="rId_hyperlink_374" Type="http://schemas.openxmlformats.org/officeDocument/2006/relationships/hyperlink" Target="https://www.diodes.com/part/view/ASMAJ15A%28LS%29" TargetMode="External"/><Relationship Id="rId_hyperlink_375" Type="http://schemas.openxmlformats.org/officeDocument/2006/relationships/hyperlink" Target="https://www.diodes.com/part/view/ASMAJ15CA%28LS%29" TargetMode="External"/><Relationship Id="rId_hyperlink_376" Type="http://schemas.openxmlformats.org/officeDocument/2006/relationships/hyperlink" Target="https://www.diodes.com/part/view/ASMAJ16A%28LS%29" TargetMode="External"/><Relationship Id="rId_hyperlink_377" Type="http://schemas.openxmlformats.org/officeDocument/2006/relationships/hyperlink" Target="https://www.diodes.com/part/view/ASMAJ16CA%28LS%29" TargetMode="External"/><Relationship Id="rId_hyperlink_378" Type="http://schemas.openxmlformats.org/officeDocument/2006/relationships/hyperlink" Target="https://www.diodes.com/part/view/ASMAJ17A%28LS%29" TargetMode="External"/><Relationship Id="rId_hyperlink_379" Type="http://schemas.openxmlformats.org/officeDocument/2006/relationships/hyperlink" Target="https://www.diodes.com/part/view/ASMAJ17CA%28LS%29" TargetMode="External"/><Relationship Id="rId_hyperlink_380" Type="http://schemas.openxmlformats.org/officeDocument/2006/relationships/hyperlink" Target="https://www.diodes.com/part/view/ASMAJ18A%28LS%29" TargetMode="External"/><Relationship Id="rId_hyperlink_381" Type="http://schemas.openxmlformats.org/officeDocument/2006/relationships/hyperlink" Target="https://www.diodes.com/part/view/ASMAJ18CA%28LS%29" TargetMode="External"/><Relationship Id="rId_hyperlink_382" Type="http://schemas.openxmlformats.org/officeDocument/2006/relationships/hyperlink" Target="https://www.diodes.com/part/view/ASMAJ20A%28LS%29" TargetMode="External"/><Relationship Id="rId_hyperlink_383" Type="http://schemas.openxmlformats.org/officeDocument/2006/relationships/hyperlink" Target="https://www.diodes.com/part/view/ASMAJ20CA%28LS%29" TargetMode="External"/><Relationship Id="rId_hyperlink_384" Type="http://schemas.openxmlformats.org/officeDocument/2006/relationships/hyperlink" Target="https://www.diodes.com/part/view/ASMAJ22A%28LS%29" TargetMode="External"/><Relationship Id="rId_hyperlink_385" Type="http://schemas.openxmlformats.org/officeDocument/2006/relationships/hyperlink" Target="https://www.diodes.com/part/view/ASMAJ22CA%28LS%29" TargetMode="External"/><Relationship Id="rId_hyperlink_386" Type="http://schemas.openxmlformats.org/officeDocument/2006/relationships/hyperlink" Target="https://www.diodes.com/part/view/ASMAJ24A%28LS%29" TargetMode="External"/><Relationship Id="rId_hyperlink_387" Type="http://schemas.openxmlformats.org/officeDocument/2006/relationships/hyperlink" Target="https://www.diodes.com/part/view/ASMAJ24CA%28LS%29" TargetMode="External"/><Relationship Id="rId_hyperlink_388" Type="http://schemas.openxmlformats.org/officeDocument/2006/relationships/hyperlink" Target="https://www.diodes.com/part/view/ASMAJ26A%28LS%29" TargetMode="External"/><Relationship Id="rId_hyperlink_389" Type="http://schemas.openxmlformats.org/officeDocument/2006/relationships/hyperlink" Target="https://www.diodes.com/part/view/ASMAJ26CA%28LS%29" TargetMode="External"/><Relationship Id="rId_hyperlink_390" Type="http://schemas.openxmlformats.org/officeDocument/2006/relationships/hyperlink" Target="https://www.diodes.com/part/view/ASMAJ28A%28LS%29" TargetMode="External"/><Relationship Id="rId_hyperlink_391" Type="http://schemas.openxmlformats.org/officeDocument/2006/relationships/hyperlink" Target="https://www.diodes.com/part/view/ASMAJ28CA%28LS%29" TargetMode="External"/><Relationship Id="rId_hyperlink_392" Type="http://schemas.openxmlformats.org/officeDocument/2006/relationships/hyperlink" Target="https://www.diodes.com/part/view/ASMAJ30A%28LS%29" TargetMode="External"/><Relationship Id="rId_hyperlink_393" Type="http://schemas.openxmlformats.org/officeDocument/2006/relationships/hyperlink" Target="https://www.diodes.com/part/view/ASMAJ30CA%28LS%29" TargetMode="External"/><Relationship Id="rId_hyperlink_394" Type="http://schemas.openxmlformats.org/officeDocument/2006/relationships/hyperlink" Target="https://www.diodes.com/part/view/ASMAJ33A%28LS%29" TargetMode="External"/><Relationship Id="rId_hyperlink_395" Type="http://schemas.openxmlformats.org/officeDocument/2006/relationships/hyperlink" Target="https://www.diodes.com/part/view/ASMAJ33CA%28LS%29" TargetMode="External"/><Relationship Id="rId_hyperlink_396" Type="http://schemas.openxmlformats.org/officeDocument/2006/relationships/hyperlink" Target="https://www.diodes.com/part/view/ASMAJ36A%28LS%29" TargetMode="External"/><Relationship Id="rId_hyperlink_397" Type="http://schemas.openxmlformats.org/officeDocument/2006/relationships/hyperlink" Target="https://www.diodes.com/part/view/ASMAJ36CA%28LS%29" TargetMode="External"/><Relationship Id="rId_hyperlink_398" Type="http://schemas.openxmlformats.org/officeDocument/2006/relationships/hyperlink" Target="https://www.diodes.com/part/view/ASMAJ40A%28LS%29" TargetMode="External"/><Relationship Id="rId_hyperlink_399" Type="http://schemas.openxmlformats.org/officeDocument/2006/relationships/hyperlink" Target="https://www.diodes.com/part/view/ASMAJ40CA%28LS%29" TargetMode="External"/><Relationship Id="rId_hyperlink_400" Type="http://schemas.openxmlformats.org/officeDocument/2006/relationships/hyperlink" Target="https://www.diodes.com/part/view/ASMAJ43A%28LS%29" TargetMode="External"/><Relationship Id="rId_hyperlink_401" Type="http://schemas.openxmlformats.org/officeDocument/2006/relationships/hyperlink" Target="https://www.diodes.com/part/view/ASMAJ43CA%28LS%29" TargetMode="External"/><Relationship Id="rId_hyperlink_402" Type="http://schemas.openxmlformats.org/officeDocument/2006/relationships/hyperlink" Target="https://www.diodes.com/part/view/ASMAJ45A%28LS%29" TargetMode="External"/><Relationship Id="rId_hyperlink_403" Type="http://schemas.openxmlformats.org/officeDocument/2006/relationships/hyperlink" Target="https://www.diodes.com/part/view/ASMAJ45CA%28LS%29" TargetMode="External"/><Relationship Id="rId_hyperlink_404" Type="http://schemas.openxmlformats.org/officeDocument/2006/relationships/hyperlink" Target="https://www.diodes.com/part/view/ASMAJ48A%28LS%29" TargetMode="External"/><Relationship Id="rId_hyperlink_405" Type="http://schemas.openxmlformats.org/officeDocument/2006/relationships/hyperlink" Target="https://www.diodes.com/part/view/ASMAJ48CA%28LS%29" TargetMode="External"/><Relationship Id="rId_hyperlink_406" Type="http://schemas.openxmlformats.org/officeDocument/2006/relationships/hyperlink" Target="https://www.diodes.com/part/view/ASMAJ5.0A%28LS%29" TargetMode="External"/><Relationship Id="rId_hyperlink_407" Type="http://schemas.openxmlformats.org/officeDocument/2006/relationships/hyperlink" Target="https://www.diodes.com/part/view/ASMAJ5.0CA%28LS%29" TargetMode="External"/><Relationship Id="rId_hyperlink_408" Type="http://schemas.openxmlformats.org/officeDocument/2006/relationships/hyperlink" Target="https://www.diodes.com/part/view/ASMAJ51A%28LS%29" TargetMode="External"/><Relationship Id="rId_hyperlink_409" Type="http://schemas.openxmlformats.org/officeDocument/2006/relationships/hyperlink" Target="https://www.diodes.com/part/view/ASMAJ51CA%28LS%29" TargetMode="External"/><Relationship Id="rId_hyperlink_410" Type="http://schemas.openxmlformats.org/officeDocument/2006/relationships/hyperlink" Target="https://www.diodes.com/part/view/ASMAJ54A%28LS%29" TargetMode="External"/><Relationship Id="rId_hyperlink_411" Type="http://schemas.openxmlformats.org/officeDocument/2006/relationships/hyperlink" Target="https://www.diodes.com/part/view/ASMAJ54CA%28LS%29" TargetMode="External"/><Relationship Id="rId_hyperlink_412" Type="http://schemas.openxmlformats.org/officeDocument/2006/relationships/hyperlink" Target="https://www.diodes.com/part/view/ASMAJ58A%28LS%29" TargetMode="External"/><Relationship Id="rId_hyperlink_413" Type="http://schemas.openxmlformats.org/officeDocument/2006/relationships/hyperlink" Target="https://www.diodes.com/part/view/ASMAJ58CA%28LS%29" TargetMode="External"/><Relationship Id="rId_hyperlink_414" Type="http://schemas.openxmlformats.org/officeDocument/2006/relationships/hyperlink" Target="https://www.diodes.com/part/view/ASMAJ6.0A%28LS%29" TargetMode="External"/><Relationship Id="rId_hyperlink_415" Type="http://schemas.openxmlformats.org/officeDocument/2006/relationships/hyperlink" Target="https://www.diodes.com/part/view/ASMAJ6.0CA%28LS%29" TargetMode="External"/><Relationship Id="rId_hyperlink_416" Type="http://schemas.openxmlformats.org/officeDocument/2006/relationships/hyperlink" Target="https://www.diodes.com/part/view/ASMAJ6.5A%28LS%29" TargetMode="External"/><Relationship Id="rId_hyperlink_417" Type="http://schemas.openxmlformats.org/officeDocument/2006/relationships/hyperlink" Target="https://www.diodes.com/part/view/ASMAJ6.5CA%28LS%29" TargetMode="External"/><Relationship Id="rId_hyperlink_418" Type="http://schemas.openxmlformats.org/officeDocument/2006/relationships/hyperlink" Target="https://www.diodes.com/part/view/ASMAJ60A%28LS%29" TargetMode="External"/><Relationship Id="rId_hyperlink_419" Type="http://schemas.openxmlformats.org/officeDocument/2006/relationships/hyperlink" Target="https://www.diodes.com/part/view/ASMAJ60CA%28LS%29" TargetMode="External"/><Relationship Id="rId_hyperlink_420" Type="http://schemas.openxmlformats.org/officeDocument/2006/relationships/hyperlink" Target="https://www.diodes.com/part/view/ASMAJ64A%28LS%29" TargetMode="External"/><Relationship Id="rId_hyperlink_421" Type="http://schemas.openxmlformats.org/officeDocument/2006/relationships/hyperlink" Target="https://www.diodes.com/part/view/ASMAJ64CA%28LS%29" TargetMode="External"/><Relationship Id="rId_hyperlink_422" Type="http://schemas.openxmlformats.org/officeDocument/2006/relationships/hyperlink" Target="https://www.diodes.com/part/view/ASMAJ7.0A%28LS%29" TargetMode="External"/><Relationship Id="rId_hyperlink_423" Type="http://schemas.openxmlformats.org/officeDocument/2006/relationships/hyperlink" Target="https://www.diodes.com/part/view/ASMAJ7.0CA%28LS%29" TargetMode="External"/><Relationship Id="rId_hyperlink_424" Type="http://schemas.openxmlformats.org/officeDocument/2006/relationships/hyperlink" Target="https://www.diodes.com/part/view/ASMAJ7.5A%28LS%29" TargetMode="External"/><Relationship Id="rId_hyperlink_425" Type="http://schemas.openxmlformats.org/officeDocument/2006/relationships/hyperlink" Target="https://www.diodes.com/part/view/ASMAJ7.5CA%28LS%29" TargetMode="External"/><Relationship Id="rId_hyperlink_426" Type="http://schemas.openxmlformats.org/officeDocument/2006/relationships/hyperlink" Target="https://www.diodes.com/part/view/ASMAJ70A%28LS%29" TargetMode="External"/><Relationship Id="rId_hyperlink_427" Type="http://schemas.openxmlformats.org/officeDocument/2006/relationships/hyperlink" Target="https://www.diodes.com/part/view/ASMAJ70CA%28LS%29" TargetMode="External"/><Relationship Id="rId_hyperlink_428" Type="http://schemas.openxmlformats.org/officeDocument/2006/relationships/hyperlink" Target="https://www.diodes.com/part/view/ASMAJ75A%28LS%29" TargetMode="External"/><Relationship Id="rId_hyperlink_429" Type="http://schemas.openxmlformats.org/officeDocument/2006/relationships/hyperlink" Target="https://www.diodes.com/part/view/ASMAJ75CA%28LS%29" TargetMode="External"/><Relationship Id="rId_hyperlink_430" Type="http://schemas.openxmlformats.org/officeDocument/2006/relationships/hyperlink" Target="https://www.diodes.com/part/view/ASMAJ78A%28LS%29" TargetMode="External"/><Relationship Id="rId_hyperlink_431" Type="http://schemas.openxmlformats.org/officeDocument/2006/relationships/hyperlink" Target="https://www.diodes.com/part/view/ASMAJ78CA%28LS%29" TargetMode="External"/><Relationship Id="rId_hyperlink_432" Type="http://schemas.openxmlformats.org/officeDocument/2006/relationships/hyperlink" Target="https://www.diodes.com/part/view/ASMAJ8.0A%28LS%29" TargetMode="External"/><Relationship Id="rId_hyperlink_433" Type="http://schemas.openxmlformats.org/officeDocument/2006/relationships/hyperlink" Target="https://www.diodes.com/part/view/ASMAJ8.0CA%28LS%29" TargetMode="External"/><Relationship Id="rId_hyperlink_434" Type="http://schemas.openxmlformats.org/officeDocument/2006/relationships/hyperlink" Target="https://www.diodes.com/part/view/ASMAJ8.5A%28LS%29" TargetMode="External"/><Relationship Id="rId_hyperlink_435" Type="http://schemas.openxmlformats.org/officeDocument/2006/relationships/hyperlink" Target="https://www.diodes.com/part/view/ASMAJ8.5CA%28LS%29" TargetMode="External"/><Relationship Id="rId_hyperlink_436" Type="http://schemas.openxmlformats.org/officeDocument/2006/relationships/hyperlink" Target="https://www.diodes.com/part/view/ASMAJ85A%28LS%29" TargetMode="External"/><Relationship Id="rId_hyperlink_437" Type="http://schemas.openxmlformats.org/officeDocument/2006/relationships/hyperlink" Target="https://www.diodes.com/part/view/ASMAJ85CA%28LS%29" TargetMode="External"/><Relationship Id="rId_hyperlink_438" Type="http://schemas.openxmlformats.org/officeDocument/2006/relationships/hyperlink" Target="https://www.diodes.com/part/view/ASMAJ9.0A%28LS%29" TargetMode="External"/><Relationship Id="rId_hyperlink_439" Type="http://schemas.openxmlformats.org/officeDocument/2006/relationships/hyperlink" Target="https://www.diodes.com/part/view/ASMAJ9.0CA%28LS%29" TargetMode="External"/><Relationship Id="rId_hyperlink_440" Type="http://schemas.openxmlformats.org/officeDocument/2006/relationships/hyperlink" Target="https://www.diodes.com/part/view/ASMAJ90A%28LS%29" TargetMode="External"/><Relationship Id="rId_hyperlink_441" Type="http://schemas.openxmlformats.org/officeDocument/2006/relationships/hyperlink" Target="https://www.diodes.com/part/view/ASMAJ90CA%28LS%29" TargetMode="External"/><Relationship Id="rId_hyperlink_442" Type="http://schemas.openxmlformats.org/officeDocument/2006/relationships/hyperlink" Target="https://www.diodes.com/part/view/ASMBJ10A%28LS%29" TargetMode="External"/><Relationship Id="rId_hyperlink_443" Type="http://schemas.openxmlformats.org/officeDocument/2006/relationships/hyperlink" Target="https://www.diodes.com/part/view/ASMBJ10CA%28LS%29" TargetMode="External"/><Relationship Id="rId_hyperlink_444" Type="http://schemas.openxmlformats.org/officeDocument/2006/relationships/hyperlink" Target="https://www.diodes.com/part/view/ASMBJ11A%28LS%29" TargetMode="External"/><Relationship Id="rId_hyperlink_445" Type="http://schemas.openxmlformats.org/officeDocument/2006/relationships/hyperlink" Target="https://www.diodes.com/part/view/ASMBJ11CA%28LS%29" TargetMode="External"/><Relationship Id="rId_hyperlink_446" Type="http://schemas.openxmlformats.org/officeDocument/2006/relationships/hyperlink" Target="https://www.diodes.com/part/view/ASMBJ12A%28LS%29" TargetMode="External"/><Relationship Id="rId_hyperlink_447" Type="http://schemas.openxmlformats.org/officeDocument/2006/relationships/hyperlink" Target="https://www.diodes.com/part/view/ASMBJ12CA%28LS%29" TargetMode="External"/><Relationship Id="rId_hyperlink_448" Type="http://schemas.openxmlformats.org/officeDocument/2006/relationships/hyperlink" Target="https://www.diodes.com/part/view/ASMBJ13A%28LS%29" TargetMode="External"/><Relationship Id="rId_hyperlink_449" Type="http://schemas.openxmlformats.org/officeDocument/2006/relationships/hyperlink" Target="https://www.diodes.com/part/view/ASMBJ13CA%28LS%29" TargetMode="External"/><Relationship Id="rId_hyperlink_450" Type="http://schemas.openxmlformats.org/officeDocument/2006/relationships/hyperlink" Target="https://www.diodes.com/part/view/ASMBJ14A%28LS%29" TargetMode="External"/><Relationship Id="rId_hyperlink_451" Type="http://schemas.openxmlformats.org/officeDocument/2006/relationships/hyperlink" Target="https://www.diodes.com/part/view/ASMBJ14CA%28LS%29" TargetMode="External"/><Relationship Id="rId_hyperlink_452" Type="http://schemas.openxmlformats.org/officeDocument/2006/relationships/hyperlink" Target="https://www.diodes.com/part/view/ASMBJ15A%28LS%29" TargetMode="External"/><Relationship Id="rId_hyperlink_453" Type="http://schemas.openxmlformats.org/officeDocument/2006/relationships/hyperlink" Target="https://www.diodes.com/part/view/ASMBJ15CA%28LS%29" TargetMode="External"/><Relationship Id="rId_hyperlink_454" Type="http://schemas.openxmlformats.org/officeDocument/2006/relationships/hyperlink" Target="https://www.diodes.com/part/view/ASMBJ16A%28LS%29" TargetMode="External"/><Relationship Id="rId_hyperlink_455" Type="http://schemas.openxmlformats.org/officeDocument/2006/relationships/hyperlink" Target="https://www.diodes.com/part/view/ASMBJ16CA%28LS%29" TargetMode="External"/><Relationship Id="rId_hyperlink_456" Type="http://schemas.openxmlformats.org/officeDocument/2006/relationships/hyperlink" Target="https://www.diodes.com/part/view/ASMBJ17A%28LS%29" TargetMode="External"/><Relationship Id="rId_hyperlink_457" Type="http://schemas.openxmlformats.org/officeDocument/2006/relationships/hyperlink" Target="https://www.diodes.com/part/view/ASMBJ17CA%28LS%29" TargetMode="External"/><Relationship Id="rId_hyperlink_458" Type="http://schemas.openxmlformats.org/officeDocument/2006/relationships/hyperlink" Target="https://www.diodes.com/part/view/ASMBJ18A%28LS%29" TargetMode="External"/><Relationship Id="rId_hyperlink_459" Type="http://schemas.openxmlformats.org/officeDocument/2006/relationships/hyperlink" Target="https://www.diodes.com/part/view/ASMBJ18CA%28LS%29" TargetMode="External"/><Relationship Id="rId_hyperlink_460" Type="http://schemas.openxmlformats.org/officeDocument/2006/relationships/hyperlink" Target="https://www.diodes.com/part/view/ASMBJ20A%28LS%29" TargetMode="External"/><Relationship Id="rId_hyperlink_461" Type="http://schemas.openxmlformats.org/officeDocument/2006/relationships/hyperlink" Target="https://www.diodes.com/part/view/ASMBJ20CA%28LS%29" TargetMode="External"/><Relationship Id="rId_hyperlink_462" Type="http://schemas.openxmlformats.org/officeDocument/2006/relationships/hyperlink" Target="https://www.diodes.com/part/view/ASMBJ22A%28LS%29" TargetMode="External"/><Relationship Id="rId_hyperlink_463" Type="http://schemas.openxmlformats.org/officeDocument/2006/relationships/hyperlink" Target="https://www.diodes.com/part/view/ASMBJ22CA%28LS%29" TargetMode="External"/><Relationship Id="rId_hyperlink_464" Type="http://schemas.openxmlformats.org/officeDocument/2006/relationships/hyperlink" Target="https://www.diodes.com/part/view/ASMBJ24A%28LS%29" TargetMode="External"/><Relationship Id="rId_hyperlink_465" Type="http://schemas.openxmlformats.org/officeDocument/2006/relationships/hyperlink" Target="https://www.diodes.com/part/view/ASMBJ24CA%28LS%29" TargetMode="External"/><Relationship Id="rId_hyperlink_466" Type="http://schemas.openxmlformats.org/officeDocument/2006/relationships/hyperlink" Target="https://www.diodes.com/part/view/ASMBJ26A%28LS%29" TargetMode="External"/><Relationship Id="rId_hyperlink_467" Type="http://schemas.openxmlformats.org/officeDocument/2006/relationships/hyperlink" Target="https://www.diodes.com/part/view/ASMBJ26CA%28LS%29" TargetMode="External"/><Relationship Id="rId_hyperlink_468" Type="http://schemas.openxmlformats.org/officeDocument/2006/relationships/hyperlink" Target="https://www.diodes.com/part/view/ASMBJ28A%28LS%29" TargetMode="External"/><Relationship Id="rId_hyperlink_469" Type="http://schemas.openxmlformats.org/officeDocument/2006/relationships/hyperlink" Target="https://www.diodes.com/part/view/ASMBJ28CA%28LS%29" TargetMode="External"/><Relationship Id="rId_hyperlink_470" Type="http://schemas.openxmlformats.org/officeDocument/2006/relationships/hyperlink" Target="https://www.diodes.com/part/view/ASMBJ30A%28LS%29" TargetMode="External"/><Relationship Id="rId_hyperlink_471" Type="http://schemas.openxmlformats.org/officeDocument/2006/relationships/hyperlink" Target="https://www.diodes.com/part/view/ASMBJ30CA%28LS%29" TargetMode="External"/><Relationship Id="rId_hyperlink_472" Type="http://schemas.openxmlformats.org/officeDocument/2006/relationships/hyperlink" Target="https://www.diodes.com/part/view/ASMBJ33A%28LS%29" TargetMode="External"/><Relationship Id="rId_hyperlink_473" Type="http://schemas.openxmlformats.org/officeDocument/2006/relationships/hyperlink" Target="https://www.diodes.com/part/view/ASMBJ33CA%28LS%29" TargetMode="External"/><Relationship Id="rId_hyperlink_474" Type="http://schemas.openxmlformats.org/officeDocument/2006/relationships/hyperlink" Target="https://www.diodes.com/part/view/ASMBJ36A%28LS%29" TargetMode="External"/><Relationship Id="rId_hyperlink_475" Type="http://schemas.openxmlformats.org/officeDocument/2006/relationships/hyperlink" Target="https://www.diodes.com/part/view/ASMBJ36CA%28LS%29" TargetMode="External"/><Relationship Id="rId_hyperlink_476" Type="http://schemas.openxmlformats.org/officeDocument/2006/relationships/hyperlink" Target="https://www.diodes.com/part/view/ASMBJ40A%28LS%29" TargetMode="External"/><Relationship Id="rId_hyperlink_477" Type="http://schemas.openxmlformats.org/officeDocument/2006/relationships/hyperlink" Target="https://www.diodes.com/part/view/ASMBJ40CA%28LS%29" TargetMode="External"/><Relationship Id="rId_hyperlink_478" Type="http://schemas.openxmlformats.org/officeDocument/2006/relationships/hyperlink" Target="https://www.diodes.com/part/view/ASMBJ43A%28LS%29" TargetMode="External"/><Relationship Id="rId_hyperlink_479" Type="http://schemas.openxmlformats.org/officeDocument/2006/relationships/hyperlink" Target="https://www.diodes.com/part/view/ASMBJ43CA%28LS%29" TargetMode="External"/><Relationship Id="rId_hyperlink_480" Type="http://schemas.openxmlformats.org/officeDocument/2006/relationships/hyperlink" Target="https://www.diodes.com/part/view/ASMBJ45A%28LS%29" TargetMode="External"/><Relationship Id="rId_hyperlink_481" Type="http://schemas.openxmlformats.org/officeDocument/2006/relationships/hyperlink" Target="https://www.diodes.com/part/view/ASMBJ45CA%28LS%29" TargetMode="External"/><Relationship Id="rId_hyperlink_482" Type="http://schemas.openxmlformats.org/officeDocument/2006/relationships/hyperlink" Target="https://www.diodes.com/part/view/ASMBJ48A%28LS%29" TargetMode="External"/><Relationship Id="rId_hyperlink_483" Type="http://schemas.openxmlformats.org/officeDocument/2006/relationships/hyperlink" Target="https://www.diodes.com/part/view/ASMBJ48CA%28LS%29" TargetMode="External"/><Relationship Id="rId_hyperlink_484" Type="http://schemas.openxmlformats.org/officeDocument/2006/relationships/hyperlink" Target="https://www.diodes.com/part/view/ASMBJ5.0A%28LS%29" TargetMode="External"/><Relationship Id="rId_hyperlink_485" Type="http://schemas.openxmlformats.org/officeDocument/2006/relationships/hyperlink" Target="https://www.diodes.com/part/view/ASMBJ5.0CA%28LS%29" TargetMode="External"/><Relationship Id="rId_hyperlink_486" Type="http://schemas.openxmlformats.org/officeDocument/2006/relationships/hyperlink" Target="https://www.diodes.com/part/view/ASMBJ51A%28LS%29" TargetMode="External"/><Relationship Id="rId_hyperlink_487" Type="http://schemas.openxmlformats.org/officeDocument/2006/relationships/hyperlink" Target="https://www.diodes.com/part/view/ASMBJ51CA%28LS%29" TargetMode="External"/><Relationship Id="rId_hyperlink_488" Type="http://schemas.openxmlformats.org/officeDocument/2006/relationships/hyperlink" Target="https://www.diodes.com/part/view/ASMBJ54A%28LS%29" TargetMode="External"/><Relationship Id="rId_hyperlink_489" Type="http://schemas.openxmlformats.org/officeDocument/2006/relationships/hyperlink" Target="https://www.diodes.com/part/view/ASMBJ54CA%28LS%29" TargetMode="External"/><Relationship Id="rId_hyperlink_490" Type="http://schemas.openxmlformats.org/officeDocument/2006/relationships/hyperlink" Target="https://www.diodes.com/part/view/ASMBJ58A%28LS%29" TargetMode="External"/><Relationship Id="rId_hyperlink_491" Type="http://schemas.openxmlformats.org/officeDocument/2006/relationships/hyperlink" Target="https://www.diodes.com/part/view/ASMBJ58CA%28LS%29" TargetMode="External"/><Relationship Id="rId_hyperlink_492" Type="http://schemas.openxmlformats.org/officeDocument/2006/relationships/hyperlink" Target="https://www.diodes.com/part/view/ASMBJ6.0A%28LS%29" TargetMode="External"/><Relationship Id="rId_hyperlink_493" Type="http://schemas.openxmlformats.org/officeDocument/2006/relationships/hyperlink" Target="https://www.diodes.com/part/view/ASMBJ6.0CA%28LS%29" TargetMode="External"/><Relationship Id="rId_hyperlink_494" Type="http://schemas.openxmlformats.org/officeDocument/2006/relationships/hyperlink" Target="https://www.diodes.com/part/view/ASMBJ6.5A%28LS%29" TargetMode="External"/><Relationship Id="rId_hyperlink_495" Type="http://schemas.openxmlformats.org/officeDocument/2006/relationships/hyperlink" Target="https://www.diodes.com/part/view/ASMBJ6.5CA%28LS%29" TargetMode="External"/><Relationship Id="rId_hyperlink_496" Type="http://schemas.openxmlformats.org/officeDocument/2006/relationships/hyperlink" Target="https://www.diodes.com/part/view/ASMBJ60A%28LS%29" TargetMode="External"/><Relationship Id="rId_hyperlink_497" Type="http://schemas.openxmlformats.org/officeDocument/2006/relationships/hyperlink" Target="https://www.diodes.com/part/view/ASMBJ60CA%28LS%29" TargetMode="External"/><Relationship Id="rId_hyperlink_498" Type="http://schemas.openxmlformats.org/officeDocument/2006/relationships/hyperlink" Target="https://www.diodes.com/part/view/ASMBJ61A%28LS%29" TargetMode="External"/><Relationship Id="rId_hyperlink_499" Type="http://schemas.openxmlformats.org/officeDocument/2006/relationships/hyperlink" Target="https://www.diodes.com/part/view/ASMBJ61CA%28LS%29" TargetMode="External"/><Relationship Id="rId_hyperlink_500" Type="http://schemas.openxmlformats.org/officeDocument/2006/relationships/hyperlink" Target="https://www.diodes.com/part/view/ASMBJ64A%28LS%29" TargetMode="External"/><Relationship Id="rId_hyperlink_501" Type="http://schemas.openxmlformats.org/officeDocument/2006/relationships/hyperlink" Target="https://www.diodes.com/part/view/ASMBJ64CA%28LS%29" TargetMode="External"/><Relationship Id="rId_hyperlink_502" Type="http://schemas.openxmlformats.org/officeDocument/2006/relationships/hyperlink" Target="https://www.diodes.com/part/view/ASMBJ7.0A%28LS%29" TargetMode="External"/><Relationship Id="rId_hyperlink_503" Type="http://schemas.openxmlformats.org/officeDocument/2006/relationships/hyperlink" Target="https://www.diodes.com/part/view/ASMBJ7.0CA%28LS%29" TargetMode="External"/><Relationship Id="rId_hyperlink_504" Type="http://schemas.openxmlformats.org/officeDocument/2006/relationships/hyperlink" Target="https://www.diodes.com/part/view/ASMBJ7.5A%28LS%29" TargetMode="External"/><Relationship Id="rId_hyperlink_505" Type="http://schemas.openxmlformats.org/officeDocument/2006/relationships/hyperlink" Target="https://www.diodes.com/part/view/ASMBJ7.5CA%28LS%29" TargetMode="External"/><Relationship Id="rId_hyperlink_506" Type="http://schemas.openxmlformats.org/officeDocument/2006/relationships/hyperlink" Target="https://www.diodes.com/part/view/ASMBJ70A%28LS%29" TargetMode="External"/><Relationship Id="rId_hyperlink_507" Type="http://schemas.openxmlformats.org/officeDocument/2006/relationships/hyperlink" Target="https://www.diodes.com/part/view/ASMBJ70CA%28LS%29" TargetMode="External"/><Relationship Id="rId_hyperlink_508" Type="http://schemas.openxmlformats.org/officeDocument/2006/relationships/hyperlink" Target="https://www.diodes.com/part/view/ASMBJ75A%28LS%29" TargetMode="External"/><Relationship Id="rId_hyperlink_509" Type="http://schemas.openxmlformats.org/officeDocument/2006/relationships/hyperlink" Target="https://www.diodes.com/part/view/ASMBJ75CA%28LS%29" TargetMode="External"/><Relationship Id="rId_hyperlink_510" Type="http://schemas.openxmlformats.org/officeDocument/2006/relationships/hyperlink" Target="https://www.diodes.com/part/view/ASMBJ8.0A%28LS%29" TargetMode="External"/><Relationship Id="rId_hyperlink_511" Type="http://schemas.openxmlformats.org/officeDocument/2006/relationships/hyperlink" Target="https://www.diodes.com/part/view/ASMBJ8.0CA%28LS%29" TargetMode="External"/><Relationship Id="rId_hyperlink_512" Type="http://schemas.openxmlformats.org/officeDocument/2006/relationships/hyperlink" Target="https://www.diodes.com/part/view/ASMBJ8.5A%28LS%29" TargetMode="External"/><Relationship Id="rId_hyperlink_513" Type="http://schemas.openxmlformats.org/officeDocument/2006/relationships/hyperlink" Target="https://www.diodes.com/part/view/ASMBJ8.5CA%28LS%29" TargetMode="External"/><Relationship Id="rId_hyperlink_514" Type="http://schemas.openxmlformats.org/officeDocument/2006/relationships/hyperlink" Target="https://www.diodes.com/part/view/ASMBJ9.0A%28LS%29" TargetMode="External"/><Relationship Id="rId_hyperlink_515" Type="http://schemas.openxmlformats.org/officeDocument/2006/relationships/hyperlink" Target="https://www.diodes.com/part/view/ASMBJ9.0CA%28LS%29" TargetMode="External"/><Relationship Id="rId_hyperlink_516" Type="http://schemas.openxmlformats.org/officeDocument/2006/relationships/hyperlink" Target="https://www.diodes.com/part/view/ASMCJ10A%28LS%29" TargetMode="External"/><Relationship Id="rId_hyperlink_517" Type="http://schemas.openxmlformats.org/officeDocument/2006/relationships/hyperlink" Target="https://www.diodes.com/part/view/ASMCJ10CA%28LS%29" TargetMode="External"/><Relationship Id="rId_hyperlink_518" Type="http://schemas.openxmlformats.org/officeDocument/2006/relationships/hyperlink" Target="https://www.diodes.com/part/view/ASMCJ11A%28LS%29" TargetMode="External"/><Relationship Id="rId_hyperlink_519" Type="http://schemas.openxmlformats.org/officeDocument/2006/relationships/hyperlink" Target="https://www.diodes.com/part/view/ASMCJ11CA%28LS%29" TargetMode="External"/><Relationship Id="rId_hyperlink_520" Type="http://schemas.openxmlformats.org/officeDocument/2006/relationships/hyperlink" Target="https://www.diodes.com/part/view/ASMCJ12A%28LS%29" TargetMode="External"/><Relationship Id="rId_hyperlink_521" Type="http://schemas.openxmlformats.org/officeDocument/2006/relationships/hyperlink" Target="https://www.diodes.com/part/view/ASMCJ12CA%28LS%29" TargetMode="External"/><Relationship Id="rId_hyperlink_522" Type="http://schemas.openxmlformats.org/officeDocument/2006/relationships/hyperlink" Target="https://www.diodes.com/part/view/ASMCJ13A%28LS%29" TargetMode="External"/><Relationship Id="rId_hyperlink_523" Type="http://schemas.openxmlformats.org/officeDocument/2006/relationships/hyperlink" Target="https://www.diodes.com/part/view/ASMCJ13CA%28LS%29" TargetMode="External"/><Relationship Id="rId_hyperlink_524" Type="http://schemas.openxmlformats.org/officeDocument/2006/relationships/hyperlink" Target="https://www.diodes.com/part/view/ASMCJ14A%28LS%29" TargetMode="External"/><Relationship Id="rId_hyperlink_525" Type="http://schemas.openxmlformats.org/officeDocument/2006/relationships/hyperlink" Target="https://www.diodes.com/part/view/ASMCJ14CA%28LS%29" TargetMode="External"/><Relationship Id="rId_hyperlink_526" Type="http://schemas.openxmlformats.org/officeDocument/2006/relationships/hyperlink" Target="https://www.diodes.com/part/view/ASMCJ15A%28LS%29" TargetMode="External"/><Relationship Id="rId_hyperlink_527" Type="http://schemas.openxmlformats.org/officeDocument/2006/relationships/hyperlink" Target="https://www.diodes.com/part/view/ASMCJ15CA%28LS%29" TargetMode="External"/><Relationship Id="rId_hyperlink_528" Type="http://schemas.openxmlformats.org/officeDocument/2006/relationships/hyperlink" Target="https://www.diodes.com/part/view/ASMCJ16A%28LS%29" TargetMode="External"/><Relationship Id="rId_hyperlink_529" Type="http://schemas.openxmlformats.org/officeDocument/2006/relationships/hyperlink" Target="https://www.diodes.com/part/view/ASMCJ16CA%28LS%29" TargetMode="External"/><Relationship Id="rId_hyperlink_530" Type="http://schemas.openxmlformats.org/officeDocument/2006/relationships/hyperlink" Target="https://www.diodes.com/part/view/ASMCJ17A%28LS%29" TargetMode="External"/><Relationship Id="rId_hyperlink_531" Type="http://schemas.openxmlformats.org/officeDocument/2006/relationships/hyperlink" Target="https://www.diodes.com/part/view/ASMCJ17CA%28LS%29" TargetMode="External"/><Relationship Id="rId_hyperlink_532" Type="http://schemas.openxmlformats.org/officeDocument/2006/relationships/hyperlink" Target="https://www.diodes.com/part/view/ASMCJ18A%28LS%29" TargetMode="External"/><Relationship Id="rId_hyperlink_533" Type="http://schemas.openxmlformats.org/officeDocument/2006/relationships/hyperlink" Target="https://www.diodes.com/part/view/ASMCJ18CA%28LS%29" TargetMode="External"/><Relationship Id="rId_hyperlink_534" Type="http://schemas.openxmlformats.org/officeDocument/2006/relationships/hyperlink" Target="https://www.diodes.com/part/view/ASMCJ20A%28LS%29" TargetMode="External"/><Relationship Id="rId_hyperlink_535" Type="http://schemas.openxmlformats.org/officeDocument/2006/relationships/hyperlink" Target="https://www.diodes.com/part/view/ASMCJ20CA%28LS%29" TargetMode="External"/><Relationship Id="rId_hyperlink_536" Type="http://schemas.openxmlformats.org/officeDocument/2006/relationships/hyperlink" Target="https://www.diodes.com/part/view/ASMCJ22A%28LS%29" TargetMode="External"/><Relationship Id="rId_hyperlink_537" Type="http://schemas.openxmlformats.org/officeDocument/2006/relationships/hyperlink" Target="https://www.diodes.com/part/view/ASMCJ22CA%28LS%29" TargetMode="External"/><Relationship Id="rId_hyperlink_538" Type="http://schemas.openxmlformats.org/officeDocument/2006/relationships/hyperlink" Target="https://www.diodes.com/part/view/ASMCJ24A%28LS%29" TargetMode="External"/><Relationship Id="rId_hyperlink_539" Type="http://schemas.openxmlformats.org/officeDocument/2006/relationships/hyperlink" Target="https://www.diodes.com/part/view/ASMCJ24CA%28LS%29" TargetMode="External"/><Relationship Id="rId_hyperlink_540" Type="http://schemas.openxmlformats.org/officeDocument/2006/relationships/hyperlink" Target="https://www.diodes.com/part/view/ASMCJ26A%28LS%29" TargetMode="External"/><Relationship Id="rId_hyperlink_541" Type="http://schemas.openxmlformats.org/officeDocument/2006/relationships/hyperlink" Target="https://www.diodes.com/part/view/ASMCJ26CA%28LS%29" TargetMode="External"/><Relationship Id="rId_hyperlink_542" Type="http://schemas.openxmlformats.org/officeDocument/2006/relationships/hyperlink" Target="https://www.diodes.com/part/view/ASMCJ28A%28LS%29" TargetMode="External"/><Relationship Id="rId_hyperlink_543" Type="http://schemas.openxmlformats.org/officeDocument/2006/relationships/hyperlink" Target="https://www.diodes.com/part/view/ASMCJ28CA%28LS%29" TargetMode="External"/><Relationship Id="rId_hyperlink_544" Type="http://schemas.openxmlformats.org/officeDocument/2006/relationships/hyperlink" Target="https://www.diodes.com/part/view/ASMCJ30A%28LS%29" TargetMode="External"/><Relationship Id="rId_hyperlink_545" Type="http://schemas.openxmlformats.org/officeDocument/2006/relationships/hyperlink" Target="https://www.diodes.com/part/view/ASMCJ30CA%28LS%29" TargetMode="External"/><Relationship Id="rId_hyperlink_546" Type="http://schemas.openxmlformats.org/officeDocument/2006/relationships/hyperlink" Target="https://www.diodes.com/part/view/ASMCJ33A%28LS%29" TargetMode="External"/><Relationship Id="rId_hyperlink_547" Type="http://schemas.openxmlformats.org/officeDocument/2006/relationships/hyperlink" Target="https://www.diodes.com/part/view/ASMCJ33CA%28LS%29" TargetMode="External"/><Relationship Id="rId_hyperlink_548" Type="http://schemas.openxmlformats.org/officeDocument/2006/relationships/hyperlink" Target="https://www.diodes.com/part/view/ASMCJ36A%28LS%29" TargetMode="External"/><Relationship Id="rId_hyperlink_549" Type="http://schemas.openxmlformats.org/officeDocument/2006/relationships/hyperlink" Target="https://www.diodes.com/part/view/ASMCJ36CA%28LS%29" TargetMode="External"/><Relationship Id="rId_hyperlink_550" Type="http://schemas.openxmlformats.org/officeDocument/2006/relationships/hyperlink" Target="https://www.diodes.com/part/view/ASMCJ40A%28LS%29" TargetMode="External"/><Relationship Id="rId_hyperlink_551" Type="http://schemas.openxmlformats.org/officeDocument/2006/relationships/hyperlink" Target="https://www.diodes.com/part/view/ASMCJ40CA%28LS%29" TargetMode="External"/><Relationship Id="rId_hyperlink_552" Type="http://schemas.openxmlformats.org/officeDocument/2006/relationships/hyperlink" Target="https://www.diodes.com/part/view/ASMCJ43A%28LS%29" TargetMode="External"/><Relationship Id="rId_hyperlink_553" Type="http://schemas.openxmlformats.org/officeDocument/2006/relationships/hyperlink" Target="https://www.diodes.com/part/view/ASMCJ43CA%28LS%29" TargetMode="External"/><Relationship Id="rId_hyperlink_554" Type="http://schemas.openxmlformats.org/officeDocument/2006/relationships/hyperlink" Target="https://www.diodes.com/part/view/ASMCJ45A%28LS%29" TargetMode="External"/><Relationship Id="rId_hyperlink_555" Type="http://schemas.openxmlformats.org/officeDocument/2006/relationships/hyperlink" Target="https://www.diodes.com/part/view/ASMCJ45CA%28LS%29" TargetMode="External"/><Relationship Id="rId_hyperlink_556" Type="http://schemas.openxmlformats.org/officeDocument/2006/relationships/hyperlink" Target="https://www.diodes.com/part/view/ASMCJ48A%28LS%29" TargetMode="External"/><Relationship Id="rId_hyperlink_557" Type="http://schemas.openxmlformats.org/officeDocument/2006/relationships/hyperlink" Target="https://www.diodes.com/part/view/ASMCJ48CA%28LS%29" TargetMode="External"/><Relationship Id="rId_hyperlink_558" Type="http://schemas.openxmlformats.org/officeDocument/2006/relationships/hyperlink" Target="https://www.diodes.com/part/view/ASMCJ5.0A%28LS%29" TargetMode="External"/><Relationship Id="rId_hyperlink_559" Type="http://schemas.openxmlformats.org/officeDocument/2006/relationships/hyperlink" Target="https://www.diodes.com/part/view/ASMCJ5.0CA%28LS%29" TargetMode="External"/><Relationship Id="rId_hyperlink_560" Type="http://schemas.openxmlformats.org/officeDocument/2006/relationships/hyperlink" Target="https://www.diodes.com/part/view/ASMCJ51A%28LS%29" TargetMode="External"/><Relationship Id="rId_hyperlink_561" Type="http://schemas.openxmlformats.org/officeDocument/2006/relationships/hyperlink" Target="https://www.diodes.com/part/view/ASMCJ51CA%28LS%29" TargetMode="External"/><Relationship Id="rId_hyperlink_562" Type="http://schemas.openxmlformats.org/officeDocument/2006/relationships/hyperlink" Target="https://www.diodes.com/part/view/ASMCJ54A%28LS%29" TargetMode="External"/><Relationship Id="rId_hyperlink_563" Type="http://schemas.openxmlformats.org/officeDocument/2006/relationships/hyperlink" Target="https://www.diodes.com/part/view/ASMCJ54CA%28LS%29" TargetMode="External"/><Relationship Id="rId_hyperlink_564" Type="http://schemas.openxmlformats.org/officeDocument/2006/relationships/hyperlink" Target="https://www.diodes.com/part/view/ASMCJ58A%28LS%29" TargetMode="External"/><Relationship Id="rId_hyperlink_565" Type="http://schemas.openxmlformats.org/officeDocument/2006/relationships/hyperlink" Target="https://www.diodes.com/part/view/ASMCJ58CA%28LS%29" TargetMode="External"/><Relationship Id="rId_hyperlink_566" Type="http://schemas.openxmlformats.org/officeDocument/2006/relationships/hyperlink" Target="https://www.diodes.com/part/view/ASMCJ6.0A%28LS%29" TargetMode="External"/><Relationship Id="rId_hyperlink_567" Type="http://schemas.openxmlformats.org/officeDocument/2006/relationships/hyperlink" Target="https://www.diodes.com/part/view/ASMCJ6.0CA%28LS%29" TargetMode="External"/><Relationship Id="rId_hyperlink_568" Type="http://schemas.openxmlformats.org/officeDocument/2006/relationships/hyperlink" Target="https://www.diodes.com/part/view/ASMCJ6.5A%28LS%29" TargetMode="External"/><Relationship Id="rId_hyperlink_569" Type="http://schemas.openxmlformats.org/officeDocument/2006/relationships/hyperlink" Target="https://www.diodes.com/part/view/ASMCJ6.5CA%28LS%29" TargetMode="External"/><Relationship Id="rId_hyperlink_570" Type="http://schemas.openxmlformats.org/officeDocument/2006/relationships/hyperlink" Target="https://www.diodes.com/part/view/ASMCJ60A%28LS%29" TargetMode="External"/><Relationship Id="rId_hyperlink_571" Type="http://schemas.openxmlformats.org/officeDocument/2006/relationships/hyperlink" Target="https://www.diodes.com/part/view/ASMCJ60CA%28LS%29" TargetMode="External"/><Relationship Id="rId_hyperlink_572" Type="http://schemas.openxmlformats.org/officeDocument/2006/relationships/hyperlink" Target="https://www.diodes.com/part/view/ASMCJ64A%28LS%29" TargetMode="External"/><Relationship Id="rId_hyperlink_573" Type="http://schemas.openxmlformats.org/officeDocument/2006/relationships/hyperlink" Target="https://www.diodes.com/part/view/ASMCJ64CA%28LS%29" TargetMode="External"/><Relationship Id="rId_hyperlink_574" Type="http://schemas.openxmlformats.org/officeDocument/2006/relationships/hyperlink" Target="https://www.diodes.com/part/view/ASMCJ7.0A%28LS%29" TargetMode="External"/><Relationship Id="rId_hyperlink_575" Type="http://schemas.openxmlformats.org/officeDocument/2006/relationships/hyperlink" Target="https://www.diodes.com/part/view/ASMCJ7.0CA%28LS%29" TargetMode="External"/><Relationship Id="rId_hyperlink_576" Type="http://schemas.openxmlformats.org/officeDocument/2006/relationships/hyperlink" Target="https://www.diodes.com/part/view/ASMCJ7.5A%28LS%29" TargetMode="External"/><Relationship Id="rId_hyperlink_577" Type="http://schemas.openxmlformats.org/officeDocument/2006/relationships/hyperlink" Target="https://www.diodes.com/part/view/ASMCJ7.5CA%28LS%29" TargetMode="External"/><Relationship Id="rId_hyperlink_578" Type="http://schemas.openxmlformats.org/officeDocument/2006/relationships/hyperlink" Target="https://www.diodes.com/part/view/ASMCJ70A%28LS%29" TargetMode="External"/><Relationship Id="rId_hyperlink_579" Type="http://schemas.openxmlformats.org/officeDocument/2006/relationships/hyperlink" Target="https://www.diodes.com/part/view/ASMCJ70CA%28LS%29" TargetMode="External"/><Relationship Id="rId_hyperlink_580" Type="http://schemas.openxmlformats.org/officeDocument/2006/relationships/hyperlink" Target="https://www.diodes.com/part/view/ASMCJ75A%28LS%29" TargetMode="External"/><Relationship Id="rId_hyperlink_581" Type="http://schemas.openxmlformats.org/officeDocument/2006/relationships/hyperlink" Target="https://www.diodes.com/part/view/ASMCJ75CA%28LS%29" TargetMode="External"/><Relationship Id="rId_hyperlink_582" Type="http://schemas.openxmlformats.org/officeDocument/2006/relationships/hyperlink" Target="https://www.diodes.com/part/view/ASMCJ8.0A%28LS%29" TargetMode="External"/><Relationship Id="rId_hyperlink_583" Type="http://schemas.openxmlformats.org/officeDocument/2006/relationships/hyperlink" Target="https://www.diodes.com/part/view/ASMCJ8.0CA%28LS%29" TargetMode="External"/><Relationship Id="rId_hyperlink_584" Type="http://schemas.openxmlformats.org/officeDocument/2006/relationships/hyperlink" Target="https://www.diodes.com/part/view/ASMCJ8.5A%28LS%29" TargetMode="External"/><Relationship Id="rId_hyperlink_585" Type="http://schemas.openxmlformats.org/officeDocument/2006/relationships/hyperlink" Target="https://www.diodes.com/part/view/ASMCJ8.5CA%28LS%29" TargetMode="External"/><Relationship Id="rId_hyperlink_586" Type="http://schemas.openxmlformats.org/officeDocument/2006/relationships/hyperlink" Target="https://www.diodes.com/part/view/ASMCJ9.0A%28LS%29" TargetMode="External"/><Relationship Id="rId_hyperlink_587" Type="http://schemas.openxmlformats.org/officeDocument/2006/relationships/hyperlink" Target="https://www.diodes.com/part/view/ASMCJ9.0CA%28LS%29" TargetMode="External"/><Relationship Id="rId_hyperlink_588" Type="http://schemas.openxmlformats.org/officeDocument/2006/relationships/hyperlink" Target="https://www.diodes.com/part/view/DFLT15AQ" TargetMode="External"/><Relationship Id="rId_hyperlink_589" Type="http://schemas.openxmlformats.org/officeDocument/2006/relationships/hyperlink" Target="https://www.diodes.com/part/view/DFLT16AQ" TargetMode="External"/><Relationship Id="rId_hyperlink_590" Type="http://schemas.openxmlformats.org/officeDocument/2006/relationships/hyperlink" Target="https://www.diodes.com/part/view/DFLT18AQ" TargetMode="External"/><Relationship Id="rId_hyperlink_591" Type="http://schemas.openxmlformats.org/officeDocument/2006/relationships/hyperlink" Target="https://www.diodes.com/part/view/DFLT20AQ" TargetMode="External"/><Relationship Id="rId_hyperlink_592" Type="http://schemas.openxmlformats.org/officeDocument/2006/relationships/hyperlink" Target="https://www.diodes.com/part/view/DFLT22AQ" TargetMode="External"/><Relationship Id="rId_hyperlink_593" Type="http://schemas.openxmlformats.org/officeDocument/2006/relationships/hyperlink" Target="https://www.diodes.com/part/view/DFLT24AQ" TargetMode="External"/><Relationship Id="rId_hyperlink_594" Type="http://schemas.openxmlformats.org/officeDocument/2006/relationships/hyperlink" Target="https://www.diodes.com/part/view/DFLT26AQ" TargetMode="External"/><Relationship Id="rId_hyperlink_595" Type="http://schemas.openxmlformats.org/officeDocument/2006/relationships/hyperlink" Target="https://www.diodes.com/part/view/DFLT28AQ" TargetMode="External"/><Relationship Id="rId_hyperlink_596" Type="http://schemas.openxmlformats.org/officeDocument/2006/relationships/hyperlink" Target="https://www.diodes.com/part/view/DFLT33AQ" TargetMode="External"/><Relationship Id="rId_hyperlink_597" Type="http://schemas.openxmlformats.org/officeDocument/2006/relationships/hyperlink" Target="https://www.diodes.com/part/view/DFLT36AQ" TargetMode="External"/><Relationship Id="rId_hyperlink_598" Type="http://schemas.openxmlformats.org/officeDocument/2006/relationships/hyperlink" Target="https://www.diodes.com/part/view/DFLT40AQ" TargetMode="External"/><Relationship Id="rId_hyperlink_599" Type="http://schemas.openxmlformats.org/officeDocument/2006/relationships/hyperlink" Target="https://www.diodes.com/part/view/DFLT5V0AQ" TargetMode="External"/><Relationship Id="rId_hyperlink_600" Type="http://schemas.openxmlformats.org/officeDocument/2006/relationships/hyperlink" Target="https://www.diodes.com/part/view/P6SMAJ10ADFQ" TargetMode="External"/><Relationship Id="rId_hyperlink_601" Type="http://schemas.openxmlformats.org/officeDocument/2006/relationships/hyperlink" Target="https://www.diodes.com/part/view/P6SMAJ11ADFQ" TargetMode="External"/><Relationship Id="rId_hyperlink_602" Type="http://schemas.openxmlformats.org/officeDocument/2006/relationships/hyperlink" Target="https://www.diodes.com/part/view/P6SMAJ12ADFQ" TargetMode="External"/><Relationship Id="rId_hyperlink_603" Type="http://schemas.openxmlformats.org/officeDocument/2006/relationships/hyperlink" Target="https://www.diodes.com/part/view/P6SMAJ13ADFQ" TargetMode="External"/><Relationship Id="rId_hyperlink_604" Type="http://schemas.openxmlformats.org/officeDocument/2006/relationships/hyperlink" Target="https://www.diodes.com/part/view/P6SMAJ14ADFQ" TargetMode="External"/><Relationship Id="rId_hyperlink_605" Type="http://schemas.openxmlformats.org/officeDocument/2006/relationships/hyperlink" Target="https://www.diodes.com/part/view/P6SMAJ15ADFQ" TargetMode="External"/><Relationship Id="rId_hyperlink_606" Type="http://schemas.openxmlformats.org/officeDocument/2006/relationships/hyperlink" Target="https://www.diodes.com/part/view/P6SMAJ16ADFQ" TargetMode="External"/><Relationship Id="rId_hyperlink_607" Type="http://schemas.openxmlformats.org/officeDocument/2006/relationships/hyperlink" Target="https://www.diodes.com/part/view/P6SMAJ17ADFQ" TargetMode="External"/><Relationship Id="rId_hyperlink_608" Type="http://schemas.openxmlformats.org/officeDocument/2006/relationships/hyperlink" Target="https://www.diodes.com/part/view/P6SMAJ18ADFQ" TargetMode="External"/><Relationship Id="rId_hyperlink_609" Type="http://schemas.openxmlformats.org/officeDocument/2006/relationships/hyperlink" Target="https://www.diodes.com/part/view/P6SMAJ20ADFQ" TargetMode="External"/><Relationship Id="rId_hyperlink_610" Type="http://schemas.openxmlformats.org/officeDocument/2006/relationships/hyperlink" Target="https://www.diodes.com/part/view/P6SMAJ22ADFQ" TargetMode="External"/><Relationship Id="rId_hyperlink_611" Type="http://schemas.openxmlformats.org/officeDocument/2006/relationships/hyperlink" Target="https://www.diodes.com/part/view/P6SMAJ24ADFQ" TargetMode="External"/><Relationship Id="rId_hyperlink_612" Type="http://schemas.openxmlformats.org/officeDocument/2006/relationships/hyperlink" Target="https://www.diodes.com/part/view/P6SMAJ26ADFQ" TargetMode="External"/><Relationship Id="rId_hyperlink_613" Type="http://schemas.openxmlformats.org/officeDocument/2006/relationships/hyperlink" Target="https://www.diodes.com/part/view/P6SMAJ28ADFQ" TargetMode="External"/><Relationship Id="rId_hyperlink_614" Type="http://schemas.openxmlformats.org/officeDocument/2006/relationships/hyperlink" Target="https://www.diodes.com/part/view/P6SMAJ33ADFQ" TargetMode="External"/><Relationship Id="rId_hyperlink_615" Type="http://schemas.openxmlformats.org/officeDocument/2006/relationships/hyperlink" Target="https://www.diodes.com/part/view/P6SMAJ36ADFQ" TargetMode="External"/><Relationship Id="rId_hyperlink_616" Type="http://schemas.openxmlformats.org/officeDocument/2006/relationships/hyperlink" Target="https://www.diodes.com/part/view/P6SMAJ40ADFQ" TargetMode="External"/><Relationship Id="rId_hyperlink_617" Type="http://schemas.openxmlformats.org/officeDocument/2006/relationships/hyperlink" Target="https://www.diodes.com/part/view/P6SMAJ43ADFQ" TargetMode="External"/><Relationship Id="rId_hyperlink_618" Type="http://schemas.openxmlformats.org/officeDocument/2006/relationships/hyperlink" Target="https://www.diodes.com/part/view/P6SMAJ45ADFQ" TargetMode="External"/><Relationship Id="rId_hyperlink_619" Type="http://schemas.openxmlformats.org/officeDocument/2006/relationships/hyperlink" Target="https://www.diodes.com/part/view/P6SMAJ48ADFQ" TargetMode="External"/><Relationship Id="rId_hyperlink_620" Type="http://schemas.openxmlformats.org/officeDocument/2006/relationships/hyperlink" Target="https://www.diodes.com/part/view/P6SMAJ5.0ADFQ" TargetMode="External"/><Relationship Id="rId_hyperlink_621" Type="http://schemas.openxmlformats.org/officeDocument/2006/relationships/hyperlink" Target="https://www.diodes.com/part/view/P6SMAJ51ADFQ" TargetMode="External"/><Relationship Id="rId_hyperlink_622" Type="http://schemas.openxmlformats.org/officeDocument/2006/relationships/hyperlink" Target="https://www.diodes.com/part/view/P6SMAJ54ADFQ" TargetMode="External"/><Relationship Id="rId_hyperlink_623" Type="http://schemas.openxmlformats.org/officeDocument/2006/relationships/hyperlink" Target="https://www.diodes.com/part/view/P6SMAJ58ADFQ" TargetMode="External"/><Relationship Id="rId_hyperlink_624" Type="http://schemas.openxmlformats.org/officeDocument/2006/relationships/hyperlink" Target="https://www.diodes.com/part/view/P6SMAJ6.0ADFQ" TargetMode="External"/><Relationship Id="rId_hyperlink_625" Type="http://schemas.openxmlformats.org/officeDocument/2006/relationships/hyperlink" Target="https://www.diodes.com/part/view/P6SMAJ6.5ADFQ" TargetMode="External"/><Relationship Id="rId_hyperlink_626" Type="http://schemas.openxmlformats.org/officeDocument/2006/relationships/hyperlink" Target="https://www.diodes.com/part/view/P6SMAJ60ADFQ" TargetMode="External"/><Relationship Id="rId_hyperlink_627" Type="http://schemas.openxmlformats.org/officeDocument/2006/relationships/hyperlink" Target="https://www.diodes.com/part/view/P6SMAJ64ADFQ" TargetMode="External"/><Relationship Id="rId_hyperlink_628" Type="http://schemas.openxmlformats.org/officeDocument/2006/relationships/hyperlink" Target="https://www.diodes.com/part/view/P6SMAJ7.0ADFQ" TargetMode="External"/><Relationship Id="rId_hyperlink_629" Type="http://schemas.openxmlformats.org/officeDocument/2006/relationships/hyperlink" Target="https://www.diodes.com/part/view/P6SMAJ7.5ADFQ" TargetMode="External"/><Relationship Id="rId_hyperlink_630" Type="http://schemas.openxmlformats.org/officeDocument/2006/relationships/hyperlink" Target="https://www.diodes.com/part/view/P6SMAJ70ADFQ" TargetMode="External"/><Relationship Id="rId_hyperlink_631" Type="http://schemas.openxmlformats.org/officeDocument/2006/relationships/hyperlink" Target="https://www.diodes.com/part/view/P6SMAJ75ADFQ" TargetMode="External"/><Relationship Id="rId_hyperlink_632" Type="http://schemas.openxmlformats.org/officeDocument/2006/relationships/hyperlink" Target="https://www.diodes.com/part/view/P6SMAJ78ADFQ" TargetMode="External"/><Relationship Id="rId_hyperlink_633" Type="http://schemas.openxmlformats.org/officeDocument/2006/relationships/hyperlink" Target="https://www.diodes.com/part/view/P6SMAJ8.0ADFQ" TargetMode="External"/><Relationship Id="rId_hyperlink_634" Type="http://schemas.openxmlformats.org/officeDocument/2006/relationships/hyperlink" Target="https://www.diodes.com/part/view/P6SMAJ8.5ADFQ" TargetMode="External"/><Relationship Id="rId_hyperlink_635" Type="http://schemas.openxmlformats.org/officeDocument/2006/relationships/hyperlink" Target="https://www.diodes.com/part/view/P6SMAJ85ADFQ" TargetMode="External"/><Relationship Id="rId_hyperlink_636" Type="http://schemas.openxmlformats.org/officeDocument/2006/relationships/hyperlink" Target="https://www.diodes.com/part/view/P6SMAJ9.0ADFQ" TargetMode="External"/><Relationship Id="rId_hyperlink_637" Type="http://schemas.openxmlformats.org/officeDocument/2006/relationships/hyperlink" Target="https://www.diodes.com/part/view/SMA6J10CAQ" TargetMode="External"/><Relationship Id="rId_hyperlink_638" Type="http://schemas.openxmlformats.org/officeDocument/2006/relationships/hyperlink" Target="https://www.diodes.com/part/view/SMA6J13CAQ" TargetMode="External"/><Relationship Id="rId_hyperlink_639" Type="http://schemas.openxmlformats.org/officeDocument/2006/relationships/hyperlink" Target="https://www.diodes.com/part/view/SMA6J15CAQ" TargetMode="External"/><Relationship Id="rId_hyperlink_640" Type="http://schemas.openxmlformats.org/officeDocument/2006/relationships/hyperlink" Target="https://www.diodes.com/part/view/SMA6J18CAQ" TargetMode="External"/><Relationship Id="rId_hyperlink_641" Type="http://schemas.openxmlformats.org/officeDocument/2006/relationships/hyperlink" Target="https://www.diodes.com/part/view/SMA6J20CAQ" TargetMode="External"/><Relationship Id="rId_hyperlink_642" Type="http://schemas.openxmlformats.org/officeDocument/2006/relationships/hyperlink" Target="https://www.diodes.com/part/view/SMA6J22CAQ" TargetMode="External"/><Relationship Id="rId_hyperlink_643" Type="http://schemas.openxmlformats.org/officeDocument/2006/relationships/hyperlink" Target="https://www.diodes.com/part/view/SMA6J24CAQ" TargetMode="External"/><Relationship Id="rId_hyperlink_644" Type="http://schemas.openxmlformats.org/officeDocument/2006/relationships/hyperlink" Target="https://www.diodes.com/part/view/SMA6J30CAQ" TargetMode="External"/><Relationship Id="rId_hyperlink_645" Type="http://schemas.openxmlformats.org/officeDocument/2006/relationships/hyperlink" Target="https://www.diodes.com/part/view/SMA6J33CAQ" TargetMode="External"/><Relationship Id="rId_hyperlink_646" Type="http://schemas.openxmlformats.org/officeDocument/2006/relationships/hyperlink" Target="https://www.diodes.com/part/view/SMA6J36CAQ" TargetMode="External"/><Relationship Id="rId_hyperlink_647" Type="http://schemas.openxmlformats.org/officeDocument/2006/relationships/hyperlink" Target="https://www.diodes.com/part/view/SMA6J40CAQ" TargetMode="External"/><Relationship Id="rId_hyperlink_648" Type="http://schemas.openxmlformats.org/officeDocument/2006/relationships/hyperlink" Target="https://www.diodes.com/part/view/SMA6J43CAQ" TargetMode="External"/><Relationship Id="rId_hyperlink_649" Type="http://schemas.openxmlformats.org/officeDocument/2006/relationships/hyperlink" Target="https://www.diodes.com/part/view/SMA6J45CAQ" TargetMode="External"/><Relationship Id="rId_hyperlink_650" Type="http://schemas.openxmlformats.org/officeDocument/2006/relationships/hyperlink" Target="https://www.diodes.com/part/view/SMA6J48CAQ" TargetMode="External"/><Relationship Id="rId_hyperlink_651" Type="http://schemas.openxmlformats.org/officeDocument/2006/relationships/hyperlink" Target="https://www.diodes.com/part/view/SMA6J5.0CAQ" TargetMode="External"/><Relationship Id="rId_hyperlink_652" Type="http://schemas.openxmlformats.org/officeDocument/2006/relationships/hyperlink" Target="https://www.diodes.com/part/view/SMA6J58CAQ" TargetMode="External"/><Relationship Id="rId_hyperlink_653" Type="http://schemas.openxmlformats.org/officeDocument/2006/relationships/hyperlink" Target="https://www.diodes.com/part/view/SMA6J6.5CAQ" TargetMode="External"/><Relationship Id="rId_hyperlink_654" Type="http://schemas.openxmlformats.org/officeDocument/2006/relationships/hyperlink" Target="https://www.diodes.com/part/view/SMA6J70CAQ" TargetMode="External"/><Relationship Id="rId_hyperlink_655" Type="http://schemas.openxmlformats.org/officeDocument/2006/relationships/hyperlink" Target="https://www.diodes.com/part/view/SMA6J8.5CAQ" TargetMode="External"/><Relationship Id="rId_hyperlink_656" Type="http://schemas.openxmlformats.org/officeDocument/2006/relationships/hyperlink" Target="https://www.diodes.com/part/view/SMAJ100AQ" TargetMode="External"/><Relationship Id="rId_hyperlink_657" Type="http://schemas.openxmlformats.org/officeDocument/2006/relationships/hyperlink" Target="https://www.diodes.com/part/view/SMAJ100CAQ" TargetMode="External"/><Relationship Id="rId_hyperlink_658" Type="http://schemas.openxmlformats.org/officeDocument/2006/relationships/hyperlink" Target="https://www.diodes.com/part/view/SMAJ10AQ" TargetMode="External"/><Relationship Id="rId_hyperlink_659" Type="http://schemas.openxmlformats.org/officeDocument/2006/relationships/hyperlink" Target="https://www.diodes.com/part/view/SMAJ10CAQ" TargetMode="External"/><Relationship Id="rId_hyperlink_660" Type="http://schemas.openxmlformats.org/officeDocument/2006/relationships/hyperlink" Target="https://www.diodes.com/part/view/SMAJ11AQ" TargetMode="External"/><Relationship Id="rId_hyperlink_661" Type="http://schemas.openxmlformats.org/officeDocument/2006/relationships/hyperlink" Target="https://www.diodes.com/part/view/SMAJ11CAQ" TargetMode="External"/><Relationship Id="rId_hyperlink_662" Type="http://schemas.openxmlformats.org/officeDocument/2006/relationships/hyperlink" Target="https://www.diodes.com/part/view/SMAJ12AQ" TargetMode="External"/><Relationship Id="rId_hyperlink_663" Type="http://schemas.openxmlformats.org/officeDocument/2006/relationships/hyperlink" Target="https://www.diodes.com/part/view/SMAJ12CAQ" TargetMode="External"/><Relationship Id="rId_hyperlink_664" Type="http://schemas.openxmlformats.org/officeDocument/2006/relationships/hyperlink" Target="https://www.diodes.com/part/view/SMAJ13AQ" TargetMode="External"/><Relationship Id="rId_hyperlink_665" Type="http://schemas.openxmlformats.org/officeDocument/2006/relationships/hyperlink" Target="https://www.diodes.com/part/view/SMAJ13CAQ" TargetMode="External"/><Relationship Id="rId_hyperlink_666" Type="http://schemas.openxmlformats.org/officeDocument/2006/relationships/hyperlink" Target="https://www.diodes.com/part/view/SMAJ14AQ" TargetMode="External"/><Relationship Id="rId_hyperlink_667" Type="http://schemas.openxmlformats.org/officeDocument/2006/relationships/hyperlink" Target="https://www.diodes.com/part/view/SMAJ14CAQ" TargetMode="External"/><Relationship Id="rId_hyperlink_668" Type="http://schemas.openxmlformats.org/officeDocument/2006/relationships/hyperlink" Target="https://www.diodes.com/part/view/SMAJ15AQ" TargetMode="External"/><Relationship Id="rId_hyperlink_669" Type="http://schemas.openxmlformats.org/officeDocument/2006/relationships/hyperlink" Target="https://www.diodes.com/part/view/SMAJ15CAQ" TargetMode="External"/><Relationship Id="rId_hyperlink_670" Type="http://schemas.openxmlformats.org/officeDocument/2006/relationships/hyperlink" Target="https://www.diodes.com/part/view/SMAJ16AQ" TargetMode="External"/><Relationship Id="rId_hyperlink_671" Type="http://schemas.openxmlformats.org/officeDocument/2006/relationships/hyperlink" Target="https://www.diodes.com/part/view/SMAJ16CAQ" TargetMode="External"/><Relationship Id="rId_hyperlink_672" Type="http://schemas.openxmlformats.org/officeDocument/2006/relationships/hyperlink" Target="https://www.diodes.com/part/view/SMAJ170AQ" TargetMode="External"/><Relationship Id="rId_hyperlink_673" Type="http://schemas.openxmlformats.org/officeDocument/2006/relationships/hyperlink" Target="https://www.diodes.com/part/view/SMAJ170CAQ" TargetMode="External"/><Relationship Id="rId_hyperlink_674" Type="http://schemas.openxmlformats.org/officeDocument/2006/relationships/hyperlink" Target="https://www.diodes.com/part/view/SMAJ17AQ" TargetMode="External"/><Relationship Id="rId_hyperlink_675" Type="http://schemas.openxmlformats.org/officeDocument/2006/relationships/hyperlink" Target="https://www.diodes.com/part/view/SMAJ17CAQ" TargetMode="External"/><Relationship Id="rId_hyperlink_676" Type="http://schemas.openxmlformats.org/officeDocument/2006/relationships/hyperlink" Target="https://www.diodes.com/part/view/SMAJ18AQ" TargetMode="External"/><Relationship Id="rId_hyperlink_677" Type="http://schemas.openxmlformats.org/officeDocument/2006/relationships/hyperlink" Target="https://www.diodes.com/part/view/SMAJ18CAQ" TargetMode="External"/><Relationship Id="rId_hyperlink_678" Type="http://schemas.openxmlformats.org/officeDocument/2006/relationships/hyperlink" Target="https://www.diodes.com/part/view/SMAJ200AQ" TargetMode="External"/><Relationship Id="rId_hyperlink_679" Type="http://schemas.openxmlformats.org/officeDocument/2006/relationships/hyperlink" Target="https://www.diodes.com/part/view/SMAJ200CAQ" TargetMode="External"/><Relationship Id="rId_hyperlink_680" Type="http://schemas.openxmlformats.org/officeDocument/2006/relationships/hyperlink" Target="https://www.diodes.com/part/view/SMAJ20AQ" TargetMode="External"/><Relationship Id="rId_hyperlink_681" Type="http://schemas.openxmlformats.org/officeDocument/2006/relationships/hyperlink" Target="https://www.diodes.com/part/view/SMAJ20CAQ" TargetMode="External"/><Relationship Id="rId_hyperlink_682" Type="http://schemas.openxmlformats.org/officeDocument/2006/relationships/hyperlink" Target="https://www.diodes.com/part/view/SMAJ22AQ" TargetMode="External"/><Relationship Id="rId_hyperlink_683" Type="http://schemas.openxmlformats.org/officeDocument/2006/relationships/hyperlink" Target="https://www.diodes.com/part/view/SMAJ22CAQ" TargetMode="External"/><Relationship Id="rId_hyperlink_684" Type="http://schemas.openxmlformats.org/officeDocument/2006/relationships/hyperlink" Target="https://www.diodes.com/part/view/SMAJ24AQ" TargetMode="External"/><Relationship Id="rId_hyperlink_685" Type="http://schemas.openxmlformats.org/officeDocument/2006/relationships/hyperlink" Target="https://www.diodes.com/part/view/SMAJ24CAQ" TargetMode="External"/><Relationship Id="rId_hyperlink_686" Type="http://schemas.openxmlformats.org/officeDocument/2006/relationships/hyperlink" Target="https://www.diodes.com/part/view/SMAJ26AQ" TargetMode="External"/><Relationship Id="rId_hyperlink_687" Type="http://schemas.openxmlformats.org/officeDocument/2006/relationships/hyperlink" Target="https://www.diodes.com/part/view/SMAJ26CAQ" TargetMode="External"/><Relationship Id="rId_hyperlink_688" Type="http://schemas.openxmlformats.org/officeDocument/2006/relationships/hyperlink" Target="https://www.diodes.com/part/view/SMAJ28AQ" TargetMode="External"/><Relationship Id="rId_hyperlink_689" Type="http://schemas.openxmlformats.org/officeDocument/2006/relationships/hyperlink" Target="https://www.diodes.com/part/view/SMAJ28CAQ" TargetMode="External"/><Relationship Id="rId_hyperlink_690" Type="http://schemas.openxmlformats.org/officeDocument/2006/relationships/hyperlink" Target="https://www.diodes.com/part/view/SMAJ30AQ" TargetMode="External"/><Relationship Id="rId_hyperlink_691" Type="http://schemas.openxmlformats.org/officeDocument/2006/relationships/hyperlink" Target="https://www.diodes.com/part/view/SMAJ30CAQ" TargetMode="External"/><Relationship Id="rId_hyperlink_692" Type="http://schemas.openxmlformats.org/officeDocument/2006/relationships/hyperlink" Target="https://www.diodes.com/part/view/SMAJ33AQ" TargetMode="External"/><Relationship Id="rId_hyperlink_693" Type="http://schemas.openxmlformats.org/officeDocument/2006/relationships/hyperlink" Target="https://www.diodes.com/part/view/SMAJ33CAQ" TargetMode="External"/><Relationship Id="rId_hyperlink_694" Type="http://schemas.openxmlformats.org/officeDocument/2006/relationships/hyperlink" Target="https://www.diodes.com/part/view/SMAJ36AQ" TargetMode="External"/><Relationship Id="rId_hyperlink_695" Type="http://schemas.openxmlformats.org/officeDocument/2006/relationships/hyperlink" Target="https://www.diodes.com/part/view/SMAJ36CAQ" TargetMode="External"/><Relationship Id="rId_hyperlink_696" Type="http://schemas.openxmlformats.org/officeDocument/2006/relationships/hyperlink" Target="https://www.diodes.com/part/view/SMAJ40AQ" TargetMode="External"/><Relationship Id="rId_hyperlink_697" Type="http://schemas.openxmlformats.org/officeDocument/2006/relationships/hyperlink" Target="https://www.diodes.com/part/view/SMAJ40CAQ" TargetMode="External"/><Relationship Id="rId_hyperlink_698" Type="http://schemas.openxmlformats.org/officeDocument/2006/relationships/hyperlink" Target="https://www.diodes.com/part/view/SMAJ43AQ" TargetMode="External"/><Relationship Id="rId_hyperlink_699" Type="http://schemas.openxmlformats.org/officeDocument/2006/relationships/hyperlink" Target="https://www.diodes.com/part/view/SMAJ43CAQ" TargetMode="External"/><Relationship Id="rId_hyperlink_700" Type="http://schemas.openxmlformats.org/officeDocument/2006/relationships/hyperlink" Target="https://www.diodes.com/part/view/SMAJ48AQ" TargetMode="External"/><Relationship Id="rId_hyperlink_701" Type="http://schemas.openxmlformats.org/officeDocument/2006/relationships/hyperlink" Target="https://www.diodes.com/part/view/SMAJ48CAQ" TargetMode="External"/><Relationship Id="rId_hyperlink_702" Type="http://schemas.openxmlformats.org/officeDocument/2006/relationships/hyperlink" Target="https://www.diodes.com/part/view/SMAJ5.0AQ" TargetMode="External"/><Relationship Id="rId_hyperlink_703" Type="http://schemas.openxmlformats.org/officeDocument/2006/relationships/hyperlink" Target="https://www.diodes.com/part/view/SMAJ5.0CAQ" TargetMode="External"/><Relationship Id="rId_hyperlink_704" Type="http://schemas.openxmlformats.org/officeDocument/2006/relationships/hyperlink" Target="https://www.diodes.com/part/view/SMAJ51AQ" TargetMode="External"/><Relationship Id="rId_hyperlink_705" Type="http://schemas.openxmlformats.org/officeDocument/2006/relationships/hyperlink" Target="https://www.diodes.com/part/view/SMAJ51CAQ" TargetMode="External"/><Relationship Id="rId_hyperlink_706" Type="http://schemas.openxmlformats.org/officeDocument/2006/relationships/hyperlink" Target="https://www.diodes.com/part/view/SMAJ54AQ" TargetMode="External"/><Relationship Id="rId_hyperlink_707" Type="http://schemas.openxmlformats.org/officeDocument/2006/relationships/hyperlink" Target="https://www.diodes.com/part/view/SMAJ54CAQ" TargetMode="External"/><Relationship Id="rId_hyperlink_708" Type="http://schemas.openxmlformats.org/officeDocument/2006/relationships/hyperlink" Target="https://www.diodes.com/part/view/SMAJ58AQ" TargetMode="External"/><Relationship Id="rId_hyperlink_709" Type="http://schemas.openxmlformats.org/officeDocument/2006/relationships/hyperlink" Target="https://www.diodes.com/part/view/SMAJ58CAQ" TargetMode="External"/><Relationship Id="rId_hyperlink_710" Type="http://schemas.openxmlformats.org/officeDocument/2006/relationships/hyperlink" Target="https://www.diodes.com/part/view/SMAJ6.0AQ" TargetMode="External"/><Relationship Id="rId_hyperlink_711" Type="http://schemas.openxmlformats.org/officeDocument/2006/relationships/hyperlink" Target="https://www.diodes.com/part/view/SMAJ6.0CAQ" TargetMode="External"/><Relationship Id="rId_hyperlink_712" Type="http://schemas.openxmlformats.org/officeDocument/2006/relationships/hyperlink" Target="https://www.diodes.com/part/view/SMAJ60AQ" TargetMode="External"/><Relationship Id="rId_hyperlink_713" Type="http://schemas.openxmlformats.org/officeDocument/2006/relationships/hyperlink" Target="https://www.diodes.com/part/view/SMAJ60CAQ" TargetMode="External"/><Relationship Id="rId_hyperlink_714" Type="http://schemas.openxmlformats.org/officeDocument/2006/relationships/hyperlink" Target="https://www.diodes.com/part/view/SMAJ64AQ" TargetMode="External"/><Relationship Id="rId_hyperlink_715" Type="http://schemas.openxmlformats.org/officeDocument/2006/relationships/hyperlink" Target="https://www.diodes.com/part/view/SMAJ64CAQ" TargetMode="External"/><Relationship Id="rId_hyperlink_716" Type="http://schemas.openxmlformats.org/officeDocument/2006/relationships/hyperlink" Target="https://www.diodes.com/part/view/SMAJ7.5AQ" TargetMode="External"/><Relationship Id="rId_hyperlink_717" Type="http://schemas.openxmlformats.org/officeDocument/2006/relationships/hyperlink" Target="https://www.diodes.com/part/view/SMAJ7.5CAQ" TargetMode="External"/><Relationship Id="rId_hyperlink_718" Type="http://schemas.openxmlformats.org/officeDocument/2006/relationships/hyperlink" Target="https://www.diodes.com/part/view/SMAJ70AQ" TargetMode="External"/><Relationship Id="rId_hyperlink_719" Type="http://schemas.openxmlformats.org/officeDocument/2006/relationships/hyperlink" Target="https://www.diodes.com/part/view/SMAJ70CAQ" TargetMode="External"/><Relationship Id="rId_hyperlink_720" Type="http://schemas.openxmlformats.org/officeDocument/2006/relationships/hyperlink" Target="https://www.diodes.com/part/view/SMAJ75AQ" TargetMode="External"/><Relationship Id="rId_hyperlink_721" Type="http://schemas.openxmlformats.org/officeDocument/2006/relationships/hyperlink" Target="https://www.diodes.com/part/view/SMAJ75CAQ" TargetMode="External"/><Relationship Id="rId_hyperlink_722" Type="http://schemas.openxmlformats.org/officeDocument/2006/relationships/hyperlink" Target="https://www.diodes.com/part/view/SMAJ78AQ" TargetMode="External"/><Relationship Id="rId_hyperlink_723" Type="http://schemas.openxmlformats.org/officeDocument/2006/relationships/hyperlink" Target="https://www.diodes.com/part/view/SMAJ78CAQ" TargetMode="External"/><Relationship Id="rId_hyperlink_724" Type="http://schemas.openxmlformats.org/officeDocument/2006/relationships/hyperlink" Target="https://www.diodes.com/part/view/SMAJ8.5AQ" TargetMode="External"/><Relationship Id="rId_hyperlink_725" Type="http://schemas.openxmlformats.org/officeDocument/2006/relationships/hyperlink" Target="https://www.diodes.com/part/view/SMAJ8.5CAQ" TargetMode="External"/><Relationship Id="rId_hyperlink_726" Type="http://schemas.openxmlformats.org/officeDocument/2006/relationships/hyperlink" Target="https://www.diodes.com/part/view/SMAJ85AQ" TargetMode="External"/><Relationship Id="rId_hyperlink_727" Type="http://schemas.openxmlformats.org/officeDocument/2006/relationships/hyperlink" Target="https://www.diodes.com/part/view/SMAJ85CAQ" TargetMode="External"/><Relationship Id="rId_hyperlink_728" Type="http://schemas.openxmlformats.org/officeDocument/2006/relationships/hyperlink" Target="https://www.diodes.com/part/view/SMAJ9.0AQ" TargetMode="External"/><Relationship Id="rId_hyperlink_729" Type="http://schemas.openxmlformats.org/officeDocument/2006/relationships/hyperlink" Target="https://www.diodes.com/part/view/SMAJ9.0CAQ" TargetMode="External"/><Relationship Id="rId_hyperlink_730" Type="http://schemas.openxmlformats.org/officeDocument/2006/relationships/hyperlink" Target="https://www.diodes.com/part/view/SMBJ100AQ" TargetMode="External"/><Relationship Id="rId_hyperlink_731" Type="http://schemas.openxmlformats.org/officeDocument/2006/relationships/hyperlink" Target="https://www.diodes.com/part/view/SMBJ100CAQ" TargetMode="External"/><Relationship Id="rId_hyperlink_732" Type="http://schemas.openxmlformats.org/officeDocument/2006/relationships/hyperlink" Target="https://www.diodes.com/part/view/SMBJ110CAQ" TargetMode="External"/><Relationship Id="rId_hyperlink_733" Type="http://schemas.openxmlformats.org/officeDocument/2006/relationships/hyperlink" Target="https://www.diodes.com/part/view/SMBJ12AQ" TargetMode="External"/><Relationship Id="rId_hyperlink_734" Type="http://schemas.openxmlformats.org/officeDocument/2006/relationships/hyperlink" Target="https://www.diodes.com/part/view/SMBJ12CAQ" TargetMode="External"/><Relationship Id="rId_hyperlink_735" Type="http://schemas.openxmlformats.org/officeDocument/2006/relationships/hyperlink" Target="https://www.diodes.com/part/view/SMBJ130AQ" TargetMode="External"/><Relationship Id="rId_hyperlink_736" Type="http://schemas.openxmlformats.org/officeDocument/2006/relationships/hyperlink" Target="https://www.diodes.com/part/view/SMBJ130CAQ" TargetMode="External"/><Relationship Id="rId_hyperlink_737" Type="http://schemas.openxmlformats.org/officeDocument/2006/relationships/hyperlink" Target="https://www.diodes.com/part/view/SMBJ14AQ" TargetMode="External"/><Relationship Id="rId_hyperlink_738" Type="http://schemas.openxmlformats.org/officeDocument/2006/relationships/hyperlink" Target="https://www.diodes.com/part/view/SMBJ14CAQ" TargetMode="External"/><Relationship Id="rId_hyperlink_739" Type="http://schemas.openxmlformats.org/officeDocument/2006/relationships/hyperlink" Target="https://www.diodes.com/part/view/SMBJ15AQ" TargetMode="External"/><Relationship Id="rId_hyperlink_740" Type="http://schemas.openxmlformats.org/officeDocument/2006/relationships/hyperlink" Target="https://www.diodes.com/part/view/SMBJ15CAQ" TargetMode="External"/><Relationship Id="rId_hyperlink_741" Type="http://schemas.openxmlformats.org/officeDocument/2006/relationships/hyperlink" Target="https://www.diodes.com/part/view/SMBJ16AQ" TargetMode="External"/><Relationship Id="rId_hyperlink_742" Type="http://schemas.openxmlformats.org/officeDocument/2006/relationships/hyperlink" Target="https://www.diodes.com/part/view/SMBJ16CAQ" TargetMode="External"/><Relationship Id="rId_hyperlink_743" Type="http://schemas.openxmlformats.org/officeDocument/2006/relationships/hyperlink" Target="https://www.diodes.com/part/view/SMBJ17AQ" TargetMode="External"/><Relationship Id="rId_hyperlink_744" Type="http://schemas.openxmlformats.org/officeDocument/2006/relationships/hyperlink" Target="https://www.diodes.com/part/view/SMBJ17CAQ" TargetMode="External"/><Relationship Id="rId_hyperlink_745" Type="http://schemas.openxmlformats.org/officeDocument/2006/relationships/hyperlink" Target="https://www.diodes.com/part/view/SMBJ18AQ" TargetMode="External"/><Relationship Id="rId_hyperlink_746" Type="http://schemas.openxmlformats.org/officeDocument/2006/relationships/hyperlink" Target="https://www.diodes.com/part/view/SMBJ18CAQ" TargetMode="External"/><Relationship Id="rId_hyperlink_747" Type="http://schemas.openxmlformats.org/officeDocument/2006/relationships/hyperlink" Target="https://www.diodes.com/part/view/SMBJ20AQ" TargetMode="External"/><Relationship Id="rId_hyperlink_748" Type="http://schemas.openxmlformats.org/officeDocument/2006/relationships/hyperlink" Target="https://www.diodes.com/part/view/SMBJ20CAQ" TargetMode="External"/><Relationship Id="rId_hyperlink_749" Type="http://schemas.openxmlformats.org/officeDocument/2006/relationships/hyperlink" Target="https://www.diodes.com/part/view/SMBJ22AQ" TargetMode="External"/><Relationship Id="rId_hyperlink_750" Type="http://schemas.openxmlformats.org/officeDocument/2006/relationships/hyperlink" Target="https://www.diodes.com/part/view/SMBJ22CAQ" TargetMode="External"/><Relationship Id="rId_hyperlink_751" Type="http://schemas.openxmlformats.org/officeDocument/2006/relationships/hyperlink" Target="https://www.diodes.com/part/view/SMBJ24AQ" TargetMode="External"/><Relationship Id="rId_hyperlink_752" Type="http://schemas.openxmlformats.org/officeDocument/2006/relationships/hyperlink" Target="https://www.diodes.com/part/view/SMBJ24CAQ" TargetMode="External"/><Relationship Id="rId_hyperlink_753" Type="http://schemas.openxmlformats.org/officeDocument/2006/relationships/hyperlink" Target="https://www.diodes.com/part/view/SMBJ26AQ" TargetMode="External"/><Relationship Id="rId_hyperlink_754" Type="http://schemas.openxmlformats.org/officeDocument/2006/relationships/hyperlink" Target="https://www.diodes.com/part/view/SMBJ26CAQ" TargetMode="External"/><Relationship Id="rId_hyperlink_755" Type="http://schemas.openxmlformats.org/officeDocument/2006/relationships/hyperlink" Target="https://www.diodes.com/part/view/SMBJ28AQ" TargetMode="External"/><Relationship Id="rId_hyperlink_756" Type="http://schemas.openxmlformats.org/officeDocument/2006/relationships/hyperlink" Target="https://www.diodes.com/part/view/SMBJ28CAQ" TargetMode="External"/><Relationship Id="rId_hyperlink_757" Type="http://schemas.openxmlformats.org/officeDocument/2006/relationships/hyperlink" Target="https://www.diodes.com/part/view/SMBJ30AQ" TargetMode="External"/><Relationship Id="rId_hyperlink_758" Type="http://schemas.openxmlformats.org/officeDocument/2006/relationships/hyperlink" Target="https://www.diodes.com/part/view/SMBJ30CAQ" TargetMode="External"/><Relationship Id="rId_hyperlink_759" Type="http://schemas.openxmlformats.org/officeDocument/2006/relationships/hyperlink" Target="https://www.diodes.com/part/view/SMBJ33AQ" TargetMode="External"/><Relationship Id="rId_hyperlink_760" Type="http://schemas.openxmlformats.org/officeDocument/2006/relationships/hyperlink" Target="https://www.diodes.com/part/view/SMBJ33CAQ" TargetMode="External"/><Relationship Id="rId_hyperlink_761" Type="http://schemas.openxmlformats.org/officeDocument/2006/relationships/hyperlink" Target="https://www.diodes.com/part/view/SMBJ36AQ" TargetMode="External"/><Relationship Id="rId_hyperlink_762" Type="http://schemas.openxmlformats.org/officeDocument/2006/relationships/hyperlink" Target="https://www.diodes.com/part/view/SMBJ36CAQ" TargetMode="External"/><Relationship Id="rId_hyperlink_763" Type="http://schemas.openxmlformats.org/officeDocument/2006/relationships/hyperlink" Target="https://www.diodes.com/part/view/SMBJ40AQ" TargetMode="External"/><Relationship Id="rId_hyperlink_764" Type="http://schemas.openxmlformats.org/officeDocument/2006/relationships/hyperlink" Target="https://www.diodes.com/part/view/SMBJ40CAQ" TargetMode="External"/><Relationship Id="rId_hyperlink_765" Type="http://schemas.openxmlformats.org/officeDocument/2006/relationships/hyperlink" Target="https://www.diodes.com/part/view/SMBJ45AQ" TargetMode="External"/><Relationship Id="rId_hyperlink_766" Type="http://schemas.openxmlformats.org/officeDocument/2006/relationships/hyperlink" Target="https://www.diodes.com/part/view/SMBJ45CAQ" TargetMode="External"/><Relationship Id="rId_hyperlink_767" Type="http://schemas.openxmlformats.org/officeDocument/2006/relationships/hyperlink" Target="https://www.diodes.com/part/view/SMBJ5.0AQ" TargetMode="External"/><Relationship Id="rId_hyperlink_768" Type="http://schemas.openxmlformats.org/officeDocument/2006/relationships/hyperlink" Target="https://www.diodes.com/part/view/SMBJ5.0CAQ" TargetMode="External"/><Relationship Id="rId_hyperlink_769" Type="http://schemas.openxmlformats.org/officeDocument/2006/relationships/hyperlink" Target="https://www.diodes.com/part/view/SMBJ51AQ" TargetMode="External"/><Relationship Id="rId_hyperlink_770" Type="http://schemas.openxmlformats.org/officeDocument/2006/relationships/hyperlink" Target="https://www.diodes.com/part/view/SMBJ51CAQ" TargetMode="External"/><Relationship Id="rId_hyperlink_771" Type="http://schemas.openxmlformats.org/officeDocument/2006/relationships/hyperlink" Target="https://www.diodes.com/part/view/SMBJ58AQ" TargetMode="External"/><Relationship Id="rId_hyperlink_772" Type="http://schemas.openxmlformats.org/officeDocument/2006/relationships/hyperlink" Target="https://www.diodes.com/part/view/SMBJ58CAQ" TargetMode="External"/><Relationship Id="rId_hyperlink_773" Type="http://schemas.openxmlformats.org/officeDocument/2006/relationships/hyperlink" Target="https://www.diodes.com/part/view/SMBJ6.5AQ" TargetMode="External"/><Relationship Id="rId_hyperlink_774" Type="http://schemas.openxmlformats.org/officeDocument/2006/relationships/hyperlink" Target="https://www.diodes.com/part/view/SMBJ6.5CAQ" TargetMode="External"/><Relationship Id="rId_hyperlink_775" Type="http://schemas.openxmlformats.org/officeDocument/2006/relationships/hyperlink" Target="https://www.diodes.com/part/view/SMBJ60AQ" TargetMode="External"/><Relationship Id="rId_hyperlink_776" Type="http://schemas.openxmlformats.org/officeDocument/2006/relationships/hyperlink" Target="https://www.diodes.com/part/view/SMBJ60CAQ" TargetMode="External"/><Relationship Id="rId_hyperlink_777" Type="http://schemas.openxmlformats.org/officeDocument/2006/relationships/hyperlink" Target="https://www.diodes.com/part/view/SMBJ64AQ" TargetMode="External"/><Relationship Id="rId_hyperlink_778" Type="http://schemas.openxmlformats.org/officeDocument/2006/relationships/hyperlink" Target="https://www.diodes.com/part/view/SMBJ64CAQ" TargetMode="External"/><Relationship Id="rId_hyperlink_779" Type="http://schemas.openxmlformats.org/officeDocument/2006/relationships/hyperlink" Target="https://www.diodes.com/part/view/SMBJ7.0AQ" TargetMode="External"/><Relationship Id="rId_hyperlink_780" Type="http://schemas.openxmlformats.org/officeDocument/2006/relationships/hyperlink" Target="https://www.diodes.com/part/view/SMBJ7.0CAQ" TargetMode="External"/><Relationship Id="rId_hyperlink_781" Type="http://schemas.openxmlformats.org/officeDocument/2006/relationships/hyperlink" Target="https://www.diodes.com/part/view/SMBJ70AQ" TargetMode="External"/><Relationship Id="rId_hyperlink_782" Type="http://schemas.openxmlformats.org/officeDocument/2006/relationships/hyperlink" Target="https://www.diodes.com/part/view/SMBJ70CAQ" TargetMode="External"/><Relationship Id="rId_hyperlink_783" Type="http://schemas.openxmlformats.org/officeDocument/2006/relationships/hyperlink" Target="https://www.diodes.com/part/view/SMBJ75AQ" TargetMode="External"/><Relationship Id="rId_hyperlink_784" Type="http://schemas.openxmlformats.org/officeDocument/2006/relationships/hyperlink" Target="https://www.diodes.com/part/view/SMBJ75CAQ" TargetMode="External"/><Relationship Id="rId_hyperlink_785" Type="http://schemas.openxmlformats.org/officeDocument/2006/relationships/hyperlink" Target="https://www.diodes.com/part/view/SMBJ85AQ" TargetMode="External"/><Relationship Id="rId_hyperlink_786" Type="http://schemas.openxmlformats.org/officeDocument/2006/relationships/hyperlink" Target="https://www.diodes.com/part/view/SMBJ85CAQ" TargetMode="External"/><Relationship Id="rId_hyperlink_787" Type="http://schemas.openxmlformats.org/officeDocument/2006/relationships/hyperlink" Target="https://www.diodes.com/part/view/SMCJ100AQ" TargetMode="External"/><Relationship Id="rId_hyperlink_788" Type="http://schemas.openxmlformats.org/officeDocument/2006/relationships/hyperlink" Target="https://www.diodes.com/part/view/SMCJ100CAQ" TargetMode="External"/><Relationship Id="rId_hyperlink_789" Type="http://schemas.openxmlformats.org/officeDocument/2006/relationships/hyperlink" Target="https://www.diodes.com/part/view/SMCJ10AQ" TargetMode="External"/><Relationship Id="rId_hyperlink_790" Type="http://schemas.openxmlformats.org/officeDocument/2006/relationships/hyperlink" Target="https://www.diodes.com/part/view/SMCJ10CAQ" TargetMode="External"/><Relationship Id="rId_hyperlink_791" Type="http://schemas.openxmlformats.org/officeDocument/2006/relationships/hyperlink" Target="https://www.diodes.com/part/view/SMCJ110AQ" TargetMode="External"/><Relationship Id="rId_hyperlink_792" Type="http://schemas.openxmlformats.org/officeDocument/2006/relationships/hyperlink" Target="https://www.diodes.com/part/view/SMCJ110CAQ" TargetMode="External"/><Relationship Id="rId_hyperlink_793" Type="http://schemas.openxmlformats.org/officeDocument/2006/relationships/hyperlink" Target="https://www.diodes.com/part/view/SMCJ11AQ" TargetMode="External"/><Relationship Id="rId_hyperlink_794" Type="http://schemas.openxmlformats.org/officeDocument/2006/relationships/hyperlink" Target="https://www.diodes.com/part/view/SMCJ11CAQ" TargetMode="External"/><Relationship Id="rId_hyperlink_795" Type="http://schemas.openxmlformats.org/officeDocument/2006/relationships/hyperlink" Target="https://www.diodes.com/part/view/SMCJ120AQ" TargetMode="External"/><Relationship Id="rId_hyperlink_796" Type="http://schemas.openxmlformats.org/officeDocument/2006/relationships/hyperlink" Target="https://www.diodes.com/part/view/SMCJ120CAQ" TargetMode="External"/><Relationship Id="rId_hyperlink_797" Type="http://schemas.openxmlformats.org/officeDocument/2006/relationships/hyperlink" Target="https://www.diodes.com/part/view/SMCJ12AQ" TargetMode="External"/><Relationship Id="rId_hyperlink_798" Type="http://schemas.openxmlformats.org/officeDocument/2006/relationships/hyperlink" Target="https://www.diodes.com/part/view/SMCJ12CAQ" TargetMode="External"/><Relationship Id="rId_hyperlink_799" Type="http://schemas.openxmlformats.org/officeDocument/2006/relationships/hyperlink" Target="https://www.diodes.com/part/view/SMCJ130AQ" TargetMode="External"/><Relationship Id="rId_hyperlink_800" Type="http://schemas.openxmlformats.org/officeDocument/2006/relationships/hyperlink" Target="https://www.diodes.com/part/view/SMCJ130CAQ" TargetMode="External"/><Relationship Id="rId_hyperlink_801" Type="http://schemas.openxmlformats.org/officeDocument/2006/relationships/hyperlink" Target="https://www.diodes.com/part/view/SMCJ13AQ" TargetMode="External"/><Relationship Id="rId_hyperlink_802" Type="http://schemas.openxmlformats.org/officeDocument/2006/relationships/hyperlink" Target="https://www.diodes.com/part/view/SMCJ13CAQ" TargetMode="External"/><Relationship Id="rId_hyperlink_803" Type="http://schemas.openxmlformats.org/officeDocument/2006/relationships/hyperlink" Target="https://www.diodes.com/part/view/SMCJ14AQ" TargetMode="External"/><Relationship Id="rId_hyperlink_804" Type="http://schemas.openxmlformats.org/officeDocument/2006/relationships/hyperlink" Target="https://www.diodes.com/part/view/SMCJ14CAQ" TargetMode="External"/><Relationship Id="rId_hyperlink_805" Type="http://schemas.openxmlformats.org/officeDocument/2006/relationships/hyperlink" Target="https://www.diodes.com/part/view/SMCJ150AQ" TargetMode="External"/><Relationship Id="rId_hyperlink_806" Type="http://schemas.openxmlformats.org/officeDocument/2006/relationships/hyperlink" Target="https://www.diodes.com/part/view/SMCJ150CAQ" TargetMode="External"/><Relationship Id="rId_hyperlink_807" Type="http://schemas.openxmlformats.org/officeDocument/2006/relationships/hyperlink" Target="https://www.diodes.com/part/view/SMCJ15AQ" TargetMode="External"/><Relationship Id="rId_hyperlink_808" Type="http://schemas.openxmlformats.org/officeDocument/2006/relationships/hyperlink" Target="https://www.diodes.com/part/view/SMCJ15CAQ" TargetMode="External"/><Relationship Id="rId_hyperlink_809" Type="http://schemas.openxmlformats.org/officeDocument/2006/relationships/hyperlink" Target="https://www.diodes.com/part/view/SMCJ160AQ" TargetMode="External"/><Relationship Id="rId_hyperlink_810" Type="http://schemas.openxmlformats.org/officeDocument/2006/relationships/hyperlink" Target="https://www.diodes.com/part/view/SMCJ160CAQ" TargetMode="External"/><Relationship Id="rId_hyperlink_811" Type="http://schemas.openxmlformats.org/officeDocument/2006/relationships/hyperlink" Target="https://www.diodes.com/part/view/SMCJ16AQ" TargetMode="External"/><Relationship Id="rId_hyperlink_812" Type="http://schemas.openxmlformats.org/officeDocument/2006/relationships/hyperlink" Target="https://www.diodes.com/part/view/SMCJ16CAQ" TargetMode="External"/><Relationship Id="rId_hyperlink_813" Type="http://schemas.openxmlformats.org/officeDocument/2006/relationships/hyperlink" Target="https://www.diodes.com/part/view/SMCJ170AQ" TargetMode="External"/><Relationship Id="rId_hyperlink_814" Type="http://schemas.openxmlformats.org/officeDocument/2006/relationships/hyperlink" Target="https://www.diodes.com/part/view/SMCJ170CAQ" TargetMode="External"/><Relationship Id="rId_hyperlink_815" Type="http://schemas.openxmlformats.org/officeDocument/2006/relationships/hyperlink" Target="https://www.diodes.com/part/view/SMCJ17AQ" TargetMode="External"/><Relationship Id="rId_hyperlink_816" Type="http://schemas.openxmlformats.org/officeDocument/2006/relationships/hyperlink" Target="https://www.diodes.com/part/view/SMCJ17CAQ" TargetMode="External"/><Relationship Id="rId_hyperlink_817" Type="http://schemas.openxmlformats.org/officeDocument/2006/relationships/hyperlink" Target="https://www.diodes.com/part/view/SMCJ18AQ" TargetMode="External"/><Relationship Id="rId_hyperlink_818" Type="http://schemas.openxmlformats.org/officeDocument/2006/relationships/hyperlink" Target="https://www.diodes.com/part/view/SMCJ18CAQ" TargetMode="External"/><Relationship Id="rId_hyperlink_819" Type="http://schemas.openxmlformats.org/officeDocument/2006/relationships/hyperlink" Target="https://www.diodes.com/part/view/SMCJ20AQ" TargetMode="External"/><Relationship Id="rId_hyperlink_820" Type="http://schemas.openxmlformats.org/officeDocument/2006/relationships/hyperlink" Target="https://www.diodes.com/part/view/SMCJ20CAQ" TargetMode="External"/><Relationship Id="rId_hyperlink_821" Type="http://schemas.openxmlformats.org/officeDocument/2006/relationships/hyperlink" Target="https://www.diodes.com/part/view/SMCJ22AQ" TargetMode="External"/><Relationship Id="rId_hyperlink_822" Type="http://schemas.openxmlformats.org/officeDocument/2006/relationships/hyperlink" Target="https://www.diodes.com/part/view/SMCJ22CAQ" TargetMode="External"/><Relationship Id="rId_hyperlink_823" Type="http://schemas.openxmlformats.org/officeDocument/2006/relationships/hyperlink" Target="https://www.diodes.com/part/view/SMCJ24AQ" TargetMode="External"/><Relationship Id="rId_hyperlink_824" Type="http://schemas.openxmlformats.org/officeDocument/2006/relationships/hyperlink" Target="https://www.diodes.com/part/view/SMCJ24CAQ" TargetMode="External"/><Relationship Id="rId_hyperlink_825" Type="http://schemas.openxmlformats.org/officeDocument/2006/relationships/hyperlink" Target="https://www.diodes.com/part/view/SMCJ26AQ" TargetMode="External"/><Relationship Id="rId_hyperlink_826" Type="http://schemas.openxmlformats.org/officeDocument/2006/relationships/hyperlink" Target="https://www.diodes.com/part/view/SMCJ26CAQ" TargetMode="External"/><Relationship Id="rId_hyperlink_827" Type="http://schemas.openxmlformats.org/officeDocument/2006/relationships/hyperlink" Target="https://www.diodes.com/part/view/SMCJ28AQ" TargetMode="External"/><Relationship Id="rId_hyperlink_828" Type="http://schemas.openxmlformats.org/officeDocument/2006/relationships/hyperlink" Target="https://www.diodes.com/part/view/SMCJ28CAQ" TargetMode="External"/><Relationship Id="rId_hyperlink_829" Type="http://schemas.openxmlformats.org/officeDocument/2006/relationships/hyperlink" Target="https://www.diodes.com/part/view/SMCJ30AQ" TargetMode="External"/><Relationship Id="rId_hyperlink_830" Type="http://schemas.openxmlformats.org/officeDocument/2006/relationships/hyperlink" Target="https://www.diodes.com/part/view/SMCJ30CAQ" TargetMode="External"/><Relationship Id="rId_hyperlink_831" Type="http://schemas.openxmlformats.org/officeDocument/2006/relationships/hyperlink" Target="https://www.diodes.com/part/view/SMCJ33AQ" TargetMode="External"/><Relationship Id="rId_hyperlink_832" Type="http://schemas.openxmlformats.org/officeDocument/2006/relationships/hyperlink" Target="https://www.diodes.com/part/view/SMCJ33CAQ" TargetMode="External"/><Relationship Id="rId_hyperlink_833" Type="http://schemas.openxmlformats.org/officeDocument/2006/relationships/hyperlink" Target="https://www.diodes.com/part/view/SMCJ36AQ" TargetMode="External"/><Relationship Id="rId_hyperlink_834" Type="http://schemas.openxmlformats.org/officeDocument/2006/relationships/hyperlink" Target="https://www.diodes.com/part/view/SMCJ36CAQ" TargetMode="External"/><Relationship Id="rId_hyperlink_835" Type="http://schemas.openxmlformats.org/officeDocument/2006/relationships/hyperlink" Target="https://www.diodes.com/part/view/SMCJ40AQ" TargetMode="External"/><Relationship Id="rId_hyperlink_836" Type="http://schemas.openxmlformats.org/officeDocument/2006/relationships/hyperlink" Target="https://www.diodes.com/part/view/SMCJ40CAQ" TargetMode="External"/><Relationship Id="rId_hyperlink_837" Type="http://schemas.openxmlformats.org/officeDocument/2006/relationships/hyperlink" Target="https://www.diodes.com/part/view/SMCJ48AQ" TargetMode="External"/><Relationship Id="rId_hyperlink_838" Type="http://schemas.openxmlformats.org/officeDocument/2006/relationships/hyperlink" Target="https://www.diodes.com/part/view/SMCJ48CAQ" TargetMode="External"/><Relationship Id="rId_hyperlink_839" Type="http://schemas.openxmlformats.org/officeDocument/2006/relationships/hyperlink" Target="https://www.diodes.com/part/view/SMCJ5.0AQ" TargetMode="External"/><Relationship Id="rId_hyperlink_840" Type="http://schemas.openxmlformats.org/officeDocument/2006/relationships/hyperlink" Target="https://www.diodes.com/part/view/SMCJ5.0CAQ" TargetMode="External"/><Relationship Id="rId_hyperlink_841" Type="http://schemas.openxmlformats.org/officeDocument/2006/relationships/hyperlink" Target="https://www.diodes.com/part/view/SMCJ51CAQ" TargetMode="External"/><Relationship Id="rId_hyperlink_842" Type="http://schemas.openxmlformats.org/officeDocument/2006/relationships/hyperlink" Target="https://www.diodes.com/part/view/SMCJ54AQ" TargetMode="External"/><Relationship Id="rId_hyperlink_843" Type="http://schemas.openxmlformats.org/officeDocument/2006/relationships/hyperlink" Target="https://www.diodes.com/part/view/SMCJ54CAQ" TargetMode="External"/><Relationship Id="rId_hyperlink_844" Type="http://schemas.openxmlformats.org/officeDocument/2006/relationships/hyperlink" Target="https://www.diodes.com/part/view/SMCJ58AQ" TargetMode="External"/><Relationship Id="rId_hyperlink_845" Type="http://schemas.openxmlformats.org/officeDocument/2006/relationships/hyperlink" Target="https://www.diodes.com/part/view/SMCJ58CAQ" TargetMode="External"/><Relationship Id="rId_hyperlink_846" Type="http://schemas.openxmlformats.org/officeDocument/2006/relationships/hyperlink" Target="https://www.diodes.com/part/view/SMCJ6.0AQ" TargetMode="External"/><Relationship Id="rId_hyperlink_847" Type="http://schemas.openxmlformats.org/officeDocument/2006/relationships/hyperlink" Target="https://www.diodes.com/part/view/SMCJ6.0CAQ" TargetMode="External"/><Relationship Id="rId_hyperlink_848" Type="http://schemas.openxmlformats.org/officeDocument/2006/relationships/hyperlink" Target="https://www.diodes.com/part/view/SMCJ6.5AQ" TargetMode="External"/><Relationship Id="rId_hyperlink_849" Type="http://schemas.openxmlformats.org/officeDocument/2006/relationships/hyperlink" Target="https://www.diodes.com/part/view/SMCJ6.5CAQ" TargetMode="External"/><Relationship Id="rId_hyperlink_850" Type="http://schemas.openxmlformats.org/officeDocument/2006/relationships/hyperlink" Target="https://www.diodes.com/part/view/SMCJ60AQ" TargetMode="External"/><Relationship Id="rId_hyperlink_851" Type="http://schemas.openxmlformats.org/officeDocument/2006/relationships/hyperlink" Target="https://www.diodes.com/part/view/SMCJ60CAQ" TargetMode="External"/><Relationship Id="rId_hyperlink_852" Type="http://schemas.openxmlformats.org/officeDocument/2006/relationships/hyperlink" Target="https://www.diodes.com/part/view/SMCJ64AQ" TargetMode="External"/><Relationship Id="rId_hyperlink_853" Type="http://schemas.openxmlformats.org/officeDocument/2006/relationships/hyperlink" Target="https://www.diodes.com/part/view/SMCJ64CAQ" TargetMode="External"/><Relationship Id="rId_hyperlink_854" Type="http://schemas.openxmlformats.org/officeDocument/2006/relationships/hyperlink" Target="https://www.diodes.com/part/view/SMCJ7.0AQ" TargetMode="External"/><Relationship Id="rId_hyperlink_855" Type="http://schemas.openxmlformats.org/officeDocument/2006/relationships/hyperlink" Target="https://www.diodes.com/part/view/SMCJ7.0CAQ" TargetMode="External"/><Relationship Id="rId_hyperlink_856" Type="http://schemas.openxmlformats.org/officeDocument/2006/relationships/hyperlink" Target="https://www.diodes.com/part/view/SMCJ7.5AQ" TargetMode="External"/><Relationship Id="rId_hyperlink_857" Type="http://schemas.openxmlformats.org/officeDocument/2006/relationships/hyperlink" Target="https://www.diodes.com/part/view/SMCJ7.5CAQ" TargetMode="External"/><Relationship Id="rId_hyperlink_858" Type="http://schemas.openxmlformats.org/officeDocument/2006/relationships/hyperlink" Target="https://www.diodes.com/part/view/SMCJ70AQ" TargetMode="External"/><Relationship Id="rId_hyperlink_859" Type="http://schemas.openxmlformats.org/officeDocument/2006/relationships/hyperlink" Target="https://www.diodes.com/part/view/SMCJ70CAQ" TargetMode="External"/><Relationship Id="rId_hyperlink_860" Type="http://schemas.openxmlformats.org/officeDocument/2006/relationships/hyperlink" Target="https://www.diodes.com/part/view/SMCJ75AQ" TargetMode="External"/><Relationship Id="rId_hyperlink_861" Type="http://schemas.openxmlformats.org/officeDocument/2006/relationships/hyperlink" Target="https://www.diodes.com/part/view/SMCJ75CAQ" TargetMode="External"/><Relationship Id="rId_hyperlink_862" Type="http://schemas.openxmlformats.org/officeDocument/2006/relationships/hyperlink" Target="https://www.diodes.com/part/view/SMCJ78AQ" TargetMode="External"/><Relationship Id="rId_hyperlink_863" Type="http://schemas.openxmlformats.org/officeDocument/2006/relationships/hyperlink" Target="https://www.diodes.com/part/view/SMCJ78CAQ" TargetMode="External"/><Relationship Id="rId_hyperlink_864" Type="http://schemas.openxmlformats.org/officeDocument/2006/relationships/hyperlink" Target="https://www.diodes.com/part/view/SMCJ8.0AQ" TargetMode="External"/><Relationship Id="rId_hyperlink_865" Type="http://schemas.openxmlformats.org/officeDocument/2006/relationships/hyperlink" Target="https://www.diodes.com/part/view/SMCJ8.0CAQ" TargetMode="External"/><Relationship Id="rId_hyperlink_866" Type="http://schemas.openxmlformats.org/officeDocument/2006/relationships/hyperlink" Target="https://www.diodes.com/part/view/SMCJ8.5AQ" TargetMode="External"/><Relationship Id="rId_hyperlink_867" Type="http://schemas.openxmlformats.org/officeDocument/2006/relationships/hyperlink" Target="https://www.diodes.com/part/view/SMCJ8.5CAQ" TargetMode="External"/><Relationship Id="rId_hyperlink_868" Type="http://schemas.openxmlformats.org/officeDocument/2006/relationships/hyperlink" Target="https://www.diodes.com/part/view/SMCJ85AQ" TargetMode="External"/><Relationship Id="rId_hyperlink_869" Type="http://schemas.openxmlformats.org/officeDocument/2006/relationships/hyperlink" Target="https://www.diodes.com/part/view/SMCJ85CAQ" TargetMode="External"/><Relationship Id="rId_hyperlink_870" Type="http://schemas.openxmlformats.org/officeDocument/2006/relationships/hyperlink" Target="https://www.diodes.com/part/view/SMCJ9.0AQ" TargetMode="External"/><Relationship Id="rId_hyperlink_871" Type="http://schemas.openxmlformats.org/officeDocument/2006/relationships/hyperlink" Target="https://www.diodes.com/part/view/SMCJ9.0CAQ" TargetMode="External"/><Relationship Id="rId_hyperlink_872" Type="http://schemas.openxmlformats.org/officeDocument/2006/relationships/hyperlink" Target="https://www.diodes.com/part/view/SMCJ90AQ" TargetMode="External"/><Relationship Id="rId_hyperlink_873" Type="http://schemas.openxmlformats.org/officeDocument/2006/relationships/hyperlink" Target="https://www.diodes.com/part/view/SMCJ90CAQ" TargetMode="External"/><Relationship Id="rId_hyperlink_874" Type="http://schemas.openxmlformats.org/officeDocument/2006/relationships/hyperlink" Target="https://www.diodes.com/assets/Datasheets/ds40742.pdf" TargetMode="External"/><Relationship Id="rId_hyperlink_875" Type="http://schemas.openxmlformats.org/officeDocument/2006/relationships/hyperlink" Target="https://www.diodes.com/assets/Datasheets/ds40742.pdf" TargetMode="External"/><Relationship Id="rId_hyperlink_876" Type="http://schemas.openxmlformats.org/officeDocument/2006/relationships/hyperlink" Target="https://www.diodes.com/assets/Datasheets/ds40742.pdf" TargetMode="External"/><Relationship Id="rId_hyperlink_877" Type="http://schemas.openxmlformats.org/officeDocument/2006/relationships/hyperlink" Target="https://www.diodes.com/assets/Datasheets/ds40742.pdf" TargetMode="External"/><Relationship Id="rId_hyperlink_878" Type="http://schemas.openxmlformats.org/officeDocument/2006/relationships/hyperlink" Target="https://www.diodes.com/assets/Datasheets/ds40742.pdf" TargetMode="External"/><Relationship Id="rId_hyperlink_879" Type="http://schemas.openxmlformats.org/officeDocument/2006/relationships/hyperlink" Target="https://www.diodes.com/assets/Datasheets/ds40742.pdf" TargetMode="External"/><Relationship Id="rId_hyperlink_880" Type="http://schemas.openxmlformats.org/officeDocument/2006/relationships/hyperlink" Target="https://www.diodes.com/assets/Datasheets/ds40742.pdf" TargetMode="External"/><Relationship Id="rId_hyperlink_881" Type="http://schemas.openxmlformats.org/officeDocument/2006/relationships/hyperlink" Target="https://www.diodes.com/assets/Datasheets/ds40742.pdf" TargetMode="External"/><Relationship Id="rId_hyperlink_882" Type="http://schemas.openxmlformats.org/officeDocument/2006/relationships/hyperlink" Target="https://www.diodes.com/assets/Datasheets/ds40742.pdf" TargetMode="External"/><Relationship Id="rId_hyperlink_883" Type="http://schemas.openxmlformats.org/officeDocument/2006/relationships/hyperlink" Target="https://www.diodes.com/assets/Datasheets/ds40742.pdf" TargetMode="External"/><Relationship Id="rId_hyperlink_884" Type="http://schemas.openxmlformats.org/officeDocument/2006/relationships/hyperlink" Target="https://www.diodes.com/assets/Datasheets/ds40742.pdf" TargetMode="External"/><Relationship Id="rId_hyperlink_885" Type="http://schemas.openxmlformats.org/officeDocument/2006/relationships/hyperlink" Target="https://www.diodes.com/assets/Datasheets/ds40742.pdf" TargetMode="External"/><Relationship Id="rId_hyperlink_886" Type="http://schemas.openxmlformats.org/officeDocument/2006/relationships/hyperlink" Target="https://www.diodes.com/assets/Datasheets/ds40742.pdf" TargetMode="External"/><Relationship Id="rId_hyperlink_887" Type="http://schemas.openxmlformats.org/officeDocument/2006/relationships/hyperlink" Target="https://www.diodes.com/assets/Datasheets/ds40742.pdf" TargetMode="External"/><Relationship Id="rId_hyperlink_888" Type="http://schemas.openxmlformats.org/officeDocument/2006/relationships/hyperlink" Target="https://www.diodes.com/assets/Datasheets/ds40742.pdf" TargetMode="External"/><Relationship Id="rId_hyperlink_889" Type="http://schemas.openxmlformats.org/officeDocument/2006/relationships/hyperlink" Target="https://www.diodes.com/assets/Datasheets/ds40742.pdf" TargetMode="External"/><Relationship Id="rId_hyperlink_890" Type="http://schemas.openxmlformats.org/officeDocument/2006/relationships/hyperlink" Target="https://www.diodes.com/assets/Datasheets/ds40742.pdf" TargetMode="External"/><Relationship Id="rId_hyperlink_891" Type="http://schemas.openxmlformats.org/officeDocument/2006/relationships/hyperlink" Target="https://www.diodes.com/assets/Datasheets/ds40742.pdf" TargetMode="External"/><Relationship Id="rId_hyperlink_892" Type="http://schemas.openxmlformats.org/officeDocument/2006/relationships/hyperlink" Target="https://www.diodes.com/assets/Datasheets/ds40742.pdf" TargetMode="External"/><Relationship Id="rId_hyperlink_893" Type="http://schemas.openxmlformats.org/officeDocument/2006/relationships/hyperlink" Target="https://www.diodes.com/assets/Datasheets/ds40742.pdf" TargetMode="External"/><Relationship Id="rId_hyperlink_894" Type="http://schemas.openxmlformats.org/officeDocument/2006/relationships/hyperlink" Target="https://www.diodes.com/assets/Datasheets/ds40742.pdf" TargetMode="External"/><Relationship Id="rId_hyperlink_895" Type="http://schemas.openxmlformats.org/officeDocument/2006/relationships/hyperlink" Target="https://www.diodes.com/assets/Datasheets/A3_0SMCJ_SERIES_LS.pdf" TargetMode="External"/><Relationship Id="rId_hyperlink_896" Type="http://schemas.openxmlformats.org/officeDocument/2006/relationships/hyperlink" Target="https://www.diodes.com/assets/Datasheets/A3_0SMCJ_SERIES_LS.pdf" TargetMode="External"/><Relationship Id="rId_hyperlink_897" Type="http://schemas.openxmlformats.org/officeDocument/2006/relationships/hyperlink" Target="https://www.diodes.com/assets/Datasheets/A3_0SMCJ_SERIES_LS.pdf" TargetMode="External"/><Relationship Id="rId_hyperlink_898" Type="http://schemas.openxmlformats.org/officeDocument/2006/relationships/hyperlink" Target="https://www.diodes.com/assets/Datasheets/A3_0SMCJ_SERIES_LS.pdf" TargetMode="External"/><Relationship Id="rId_hyperlink_899" Type="http://schemas.openxmlformats.org/officeDocument/2006/relationships/hyperlink" Target="https://www.diodes.com/assets/Datasheets/A3_0SMCJ_SERIES_LS.pdf" TargetMode="External"/><Relationship Id="rId_hyperlink_900" Type="http://schemas.openxmlformats.org/officeDocument/2006/relationships/hyperlink" Target="https://www.diodes.com/assets/Datasheets/A3_0SMCJ_SERIES_LS.pdf" TargetMode="External"/><Relationship Id="rId_hyperlink_901" Type="http://schemas.openxmlformats.org/officeDocument/2006/relationships/hyperlink" Target="https://www.diodes.com/assets/Datasheets/A3_0SMCJ_SERIES_LS.pdf" TargetMode="External"/><Relationship Id="rId_hyperlink_902" Type="http://schemas.openxmlformats.org/officeDocument/2006/relationships/hyperlink" Target="https://www.diodes.com/assets/Datasheets/A3_0SMCJ_SERIES_LS.pdf" TargetMode="External"/><Relationship Id="rId_hyperlink_903" Type="http://schemas.openxmlformats.org/officeDocument/2006/relationships/hyperlink" Target="https://www.diodes.com/assets/Datasheets/A3_0SMCJ_SERIES_LS.pdf" TargetMode="External"/><Relationship Id="rId_hyperlink_904" Type="http://schemas.openxmlformats.org/officeDocument/2006/relationships/hyperlink" Target="https://www.diodes.com/assets/Datasheets/A3_0SMCJ_SERIES_LS.pdf" TargetMode="External"/><Relationship Id="rId_hyperlink_905" Type="http://schemas.openxmlformats.org/officeDocument/2006/relationships/hyperlink" Target="https://www.diodes.com/assets/Datasheets/A3_0SMCJ_SERIES_LS.pdf" TargetMode="External"/><Relationship Id="rId_hyperlink_906" Type="http://schemas.openxmlformats.org/officeDocument/2006/relationships/hyperlink" Target="https://www.diodes.com/assets/Datasheets/A3_0SMCJ_SERIES_LS.pdf" TargetMode="External"/><Relationship Id="rId_hyperlink_907" Type="http://schemas.openxmlformats.org/officeDocument/2006/relationships/hyperlink" Target="https://www.diodes.com/assets/Datasheets/A3_0SMCJ_SERIES_LS.pdf" TargetMode="External"/><Relationship Id="rId_hyperlink_908" Type="http://schemas.openxmlformats.org/officeDocument/2006/relationships/hyperlink" Target="https://www.diodes.com/assets/Datasheets/A3_0SMCJ_SERIES_LS.pdf" TargetMode="External"/><Relationship Id="rId_hyperlink_909" Type="http://schemas.openxmlformats.org/officeDocument/2006/relationships/hyperlink" Target="https://www.diodes.com/assets/Datasheets/A3_0SMCJ_SERIES_LS.pdf" TargetMode="External"/><Relationship Id="rId_hyperlink_910" Type="http://schemas.openxmlformats.org/officeDocument/2006/relationships/hyperlink" Target="https://www.diodes.com/assets/Datasheets/A3_0SMCJ_SERIES_LS.pdf" TargetMode="External"/><Relationship Id="rId_hyperlink_911" Type="http://schemas.openxmlformats.org/officeDocument/2006/relationships/hyperlink" Target="https://www.diodes.com/assets/Datasheets/A3_0SMCJ_SERIES_LS.pdf" TargetMode="External"/><Relationship Id="rId_hyperlink_912" Type="http://schemas.openxmlformats.org/officeDocument/2006/relationships/hyperlink" Target="https://www.diodes.com/assets/Datasheets/A3_0SMCJ_SERIES_LS.pdf" TargetMode="External"/><Relationship Id="rId_hyperlink_913" Type="http://schemas.openxmlformats.org/officeDocument/2006/relationships/hyperlink" Target="https://www.diodes.com/assets/Datasheets/A3_0SMCJ_SERIES_LS.pdf" TargetMode="External"/><Relationship Id="rId_hyperlink_914" Type="http://schemas.openxmlformats.org/officeDocument/2006/relationships/hyperlink" Target="https://www.diodes.com/assets/Datasheets/A3_0SMCJ_SERIES_LS.pdf" TargetMode="External"/><Relationship Id="rId_hyperlink_915" Type="http://schemas.openxmlformats.org/officeDocument/2006/relationships/hyperlink" Target="https://www.diodes.com/assets/Datasheets/A3_0SMCJ_SERIES_LS.pdf" TargetMode="External"/><Relationship Id="rId_hyperlink_916" Type="http://schemas.openxmlformats.org/officeDocument/2006/relationships/hyperlink" Target="https://www.diodes.com/assets/Datasheets/A3_0SMCJ_SERIES_LS.pdf" TargetMode="External"/><Relationship Id="rId_hyperlink_917" Type="http://schemas.openxmlformats.org/officeDocument/2006/relationships/hyperlink" Target="https://www.diodes.com/assets/Datasheets/A3_0SMCJ_SERIES_LS.pdf" TargetMode="External"/><Relationship Id="rId_hyperlink_918" Type="http://schemas.openxmlformats.org/officeDocument/2006/relationships/hyperlink" Target="https://www.diodes.com/assets/Datasheets/A3_0SMCJ_SERIES_LS.pdf" TargetMode="External"/><Relationship Id="rId_hyperlink_919" Type="http://schemas.openxmlformats.org/officeDocument/2006/relationships/hyperlink" Target="https://www.diodes.com/assets/Datasheets/A3_0SMCJ_SERIES_LS.pdf" TargetMode="External"/><Relationship Id="rId_hyperlink_920" Type="http://schemas.openxmlformats.org/officeDocument/2006/relationships/hyperlink" Target="https://www.diodes.com/assets/Datasheets/A3_0SMCJ_SERIES_LS.pdf" TargetMode="External"/><Relationship Id="rId_hyperlink_921" Type="http://schemas.openxmlformats.org/officeDocument/2006/relationships/hyperlink" Target="https://www.diodes.com/assets/Datasheets/A3_0SMCJ_SERIES_LS.pdf" TargetMode="External"/><Relationship Id="rId_hyperlink_922" Type="http://schemas.openxmlformats.org/officeDocument/2006/relationships/hyperlink" Target="https://www.diodes.com/assets/Datasheets/A3_0SMCJ_SERIES_LS.pdf" TargetMode="External"/><Relationship Id="rId_hyperlink_923" Type="http://schemas.openxmlformats.org/officeDocument/2006/relationships/hyperlink" Target="https://www.diodes.com/assets/Datasheets/A3_0SMCJ_SERIES_LS.pdf" TargetMode="External"/><Relationship Id="rId_hyperlink_924" Type="http://schemas.openxmlformats.org/officeDocument/2006/relationships/hyperlink" Target="https://www.diodes.com/assets/Datasheets/A3_0SMCJ_SERIES_LS.pdf" TargetMode="External"/><Relationship Id="rId_hyperlink_925" Type="http://schemas.openxmlformats.org/officeDocument/2006/relationships/hyperlink" Target="https://www.diodes.com/assets/Datasheets/A3_0SMCJ_SERIES_LS.pdf" TargetMode="External"/><Relationship Id="rId_hyperlink_926" Type="http://schemas.openxmlformats.org/officeDocument/2006/relationships/hyperlink" Target="https://www.diodes.com/assets/Datasheets/A3_0SMCJ_SERIES_LS.pdf" TargetMode="External"/><Relationship Id="rId_hyperlink_927" Type="http://schemas.openxmlformats.org/officeDocument/2006/relationships/hyperlink" Target="https://www.diodes.com/assets/Datasheets/A3_0SMCJ_SERIES_LS.pdf" TargetMode="External"/><Relationship Id="rId_hyperlink_928" Type="http://schemas.openxmlformats.org/officeDocument/2006/relationships/hyperlink" Target="https://www.diodes.com/assets/Datasheets/A3_0SMCJ_SERIES_LS.pdf" TargetMode="External"/><Relationship Id="rId_hyperlink_929" Type="http://schemas.openxmlformats.org/officeDocument/2006/relationships/hyperlink" Target="https://www.diodes.com/assets/Datasheets/A3_0SMCJ_SERIES_LS.pdf" TargetMode="External"/><Relationship Id="rId_hyperlink_930" Type="http://schemas.openxmlformats.org/officeDocument/2006/relationships/hyperlink" Target="https://www.diodes.com/assets/Datasheets/A3_0SMCJ_SERIES_LS.pdf" TargetMode="External"/><Relationship Id="rId_hyperlink_931" Type="http://schemas.openxmlformats.org/officeDocument/2006/relationships/hyperlink" Target="https://www.diodes.com/assets/Datasheets/A3_0SMCJ_SERIES_LS.pdf" TargetMode="External"/><Relationship Id="rId_hyperlink_932" Type="http://schemas.openxmlformats.org/officeDocument/2006/relationships/hyperlink" Target="https://www.diodes.com/assets/Datasheets/A3_0SMCJ_SERIES_LS.pdf" TargetMode="External"/><Relationship Id="rId_hyperlink_933" Type="http://schemas.openxmlformats.org/officeDocument/2006/relationships/hyperlink" Target="https://www.diodes.com/assets/Datasheets/A3_0SMCJ_SERIES_LS.pdf" TargetMode="External"/><Relationship Id="rId_hyperlink_934" Type="http://schemas.openxmlformats.org/officeDocument/2006/relationships/hyperlink" Target="https://www.diodes.com/assets/Datasheets/A3_0SMCJ_SERIES_LS.pdf" TargetMode="External"/><Relationship Id="rId_hyperlink_935" Type="http://schemas.openxmlformats.org/officeDocument/2006/relationships/hyperlink" Target="https://www.diodes.com/assets/Datasheets/A3_0SMCJ_SERIES_LS.pdf" TargetMode="External"/><Relationship Id="rId_hyperlink_936" Type="http://schemas.openxmlformats.org/officeDocument/2006/relationships/hyperlink" Target="https://www.diodes.com/assets/Datasheets/A3_0SMCJ_SERIES_LS.pdf" TargetMode="External"/><Relationship Id="rId_hyperlink_937" Type="http://schemas.openxmlformats.org/officeDocument/2006/relationships/hyperlink" Target="https://www.diodes.com/assets/Datasheets/A3_0SMCJ_SERIES_LS.pdf" TargetMode="External"/><Relationship Id="rId_hyperlink_938" Type="http://schemas.openxmlformats.org/officeDocument/2006/relationships/hyperlink" Target="https://www.diodes.com/assets/Datasheets/A3_0SMCJ_SERIES_LS.pdf" TargetMode="External"/><Relationship Id="rId_hyperlink_939" Type="http://schemas.openxmlformats.org/officeDocument/2006/relationships/hyperlink" Target="https://www.diodes.com/assets/Datasheets/A3_0SMCJ_SERIES_LS.pdf" TargetMode="External"/><Relationship Id="rId_hyperlink_940" Type="http://schemas.openxmlformats.org/officeDocument/2006/relationships/hyperlink" Target="https://www.diodes.com/assets/Datasheets/A3_0SMCJ_SERIES_LS.pdf" TargetMode="External"/><Relationship Id="rId_hyperlink_941" Type="http://schemas.openxmlformats.org/officeDocument/2006/relationships/hyperlink" Target="https://www.diodes.com/assets/Datasheets/A3_0SMCJ_SERIES_LS.pdf" TargetMode="External"/><Relationship Id="rId_hyperlink_942" Type="http://schemas.openxmlformats.org/officeDocument/2006/relationships/hyperlink" Target="https://www.diodes.com/assets/Datasheets/A3_0SMCJ_SERIES_LS.pdf" TargetMode="External"/><Relationship Id="rId_hyperlink_943" Type="http://schemas.openxmlformats.org/officeDocument/2006/relationships/hyperlink" Target="https://www.diodes.com/assets/Datasheets/A3_0SMCJ_SERIES_LS.pdf" TargetMode="External"/><Relationship Id="rId_hyperlink_944" Type="http://schemas.openxmlformats.org/officeDocument/2006/relationships/hyperlink" Target="https://www.diodes.com/assets/Datasheets/A3_0SMCJ_SERIES_LS.pdf" TargetMode="External"/><Relationship Id="rId_hyperlink_945" Type="http://schemas.openxmlformats.org/officeDocument/2006/relationships/hyperlink" Target="https://www.diodes.com/assets/Datasheets/A3_0SMCJ_SERIES_LS.pdf" TargetMode="External"/><Relationship Id="rId_hyperlink_946" Type="http://schemas.openxmlformats.org/officeDocument/2006/relationships/hyperlink" Target="https://www.diodes.com/assets/Datasheets/A3_0SMCJ_SERIES_LS.pdf" TargetMode="External"/><Relationship Id="rId_hyperlink_947" Type="http://schemas.openxmlformats.org/officeDocument/2006/relationships/hyperlink" Target="https://www.diodes.com/assets/Datasheets/A3_0SMCJ_SERIES_LS.pdf" TargetMode="External"/><Relationship Id="rId_hyperlink_948" Type="http://schemas.openxmlformats.org/officeDocument/2006/relationships/hyperlink" Target="https://www.diodes.com/assets/Datasheets/A3_0SMCJ_SERIES_LS.pdf" TargetMode="External"/><Relationship Id="rId_hyperlink_949" Type="http://schemas.openxmlformats.org/officeDocument/2006/relationships/hyperlink" Target="https://www.diodes.com/assets/Datasheets/A3_0SMCJ_SERIES_LS.pdf" TargetMode="External"/><Relationship Id="rId_hyperlink_950" Type="http://schemas.openxmlformats.org/officeDocument/2006/relationships/hyperlink" Target="https://www.diodes.com/assets/Datasheets/A3_0SMCJ_SERIES_LS.pdf" TargetMode="External"/><Relationship Id="rId_hyperlink_951" Type="http://schemas.openxmlformats.org/officeDocument/2006/relationships/hyperlink" Target="https://www.diodes.com/assets/Datasheets/A3_0SMCJ_SERIES_LS.pdf" TargetMode="External"/><Relationship Id="rId_hyperlink_952" Type="http://schemas.openxmlformats.org/officeDocument/2006/relationships/hyperlink" Target="https://www.diodes.com/assets/Datasheets/A3_0SMCJ_SERIES_LS.pdf" TargetMode="External"/><Relationship Id="rId_hyperlink_953" Type="http://schemas.openxmlformats.org/officeDocument/2006/relationships/hyperlink" Target="https://www.diodes.com/assets/Datasheets/A3_0SMCJ_SERIES_LS.pdf" TargetMode="External"/><Relationship Id="rId_hyperlink_954" Type="http://schemas.openxmlformats.org/officeDocument/2006/relationships/hyperlink" Target="https://www.diodes.com/assets/Datasheets/A3_0SMCJ_SERIES_LS.pdf" TargetMode="External"/><Relationship Id="rId_hyperlink_955" Type="http://schemas.openxmlformats.org/officeDocument/2006/relationships/hyperlink" Target="https://www.diodes.com/assets/Datasheets/A3_0SMCJ_SERIES_LS.pdf" TargetMode="External"/><Relationship Id="rId_hyperlink_956" Type="http://schemas.openxmlformats.org/officeDocument/2006/relationships/hyperlink" Target="https://www.diodes.com/assets/Datasheets/A3_0SMCJ_SERIES_LS.pdf" TargetMode="External"/><Relationship Id="rId_hyperlink_957" Type="http://schemas.openxmlformats.org/officeDocument/2006/relationships/hyperlink" Target="https://www.diodes.com/assets/Datasheets/A3_0SMCJ_SERIES_LS.pdf" TargetMode="External"/><Relationship Id="rId_hyperlink_958" Type="http://schemas.openxmlformats.org/officeDocument/2006/relationships/hyperlink" Target="https://www.diodes.com/assets/Datasheets/A3_0SMCJ_SERIES_LS.pdf" TargetMode="External"/><Relationship Id="rId_hyperlink_959" Type="http://schemas.openxmlformats.org/officeDocument/2006/relationships/hyperlink" Target="https://www.diodes.com/assets/Datasheets/A3_0SMCJ_SERIES_LS.pdf" TargetMode="External"/><Relationship Id="rId_hyperlink_960" Type="http://schemas.openxmlformats.org/officeDocument/2006/relationships/hyperlink" Target="https://www.diodes.com/assets/Datasheets/A3_0SMCJ_SERIES_LS.pdf" TargetMode="External"/><Relationship Id="rId_hyperlink_961" Type="http://schemas.openxmlformats.org/officeDocument/2006/relationships/hyperlink" Target="https://www.diodes.com/assets/Datasheets/A3_0SMCJ_SERIES_LS.pdf" TargetMode="External"/><Relationship Id="rId_hyperlink_962" Type="http://schemas.openxmlformats.org/officeDocument/2006/relationships/hyperlink" Target="https://www.diodes.com/assets/Datasheets/A3_0SMCJ_SERIES_LS.pdf" TargetMode="External"/><Relationship Id="rId_hyperlink_963" Type="http://schemas.openxmlformats.org/officeDocument/2006/relationships/hyperlink" Target="https://www.diodes.com/assets/Datasheets/A3_0SMCJ_SERIES_LS.pdf" TargetMode="External"/><Relationship Id="rId_hyperlink_964" Type="http://schemas.openxmlformats.org/officeDocument/2006/relationships/hyperlink" Target="https://www.diodes.com/assets/Datasheets/A3_0SMCJ_SERIES_LS.pdf" TargetMode="External"/><Relationship Id="rId_hyperlink_965" Type="http://schemas.openxmlformats.org/officeDocument/2006/relationships/hyperlink" Target="https://www.diodes.com/assets/Datasheets/A3_0SMCJ_SERIES_LS.pdf" TargetMode="External"/><Relationship Id="rId_hyperlink_966" Type="http://schemas.openxmlformats.org/officeDocument/2006/relationships/hyperlink" Target="https://www.diodes.com/assets/Datasheets/A3_0SMCJ_SERIES_LS.pdf" TargetMode="External"/><Relationship Id="rId_hyperlink_967" Type="http://schemas.openxmlformats.org/officeDocument/2006/relationships/hyperlink" Target="https://www.diodes.com/assets/Datasheets/A5_0SMCJ_SERIES.pdf" TargetMode="External"/><Relationship Id="rId_hyperlink_968" Type="http://schemas.openxmlformats.org/officeDocument/2006/relationships/hyperlink" Target="https://www.diodes.com/assets/Datasheets/A5_0SMCJ_SERIES.pdf" TargetMode="External"/><Relationship Id="rId_hyperlink_969" Type="http://schemas.openxmlformats.org/officeDocument/2006/relationships/hyperlink" Target="https://www.diodes.com/assets/Datasheets/A5_0SMCJ_SERIES.pdf" TargetMode="External"/><Relationship Id="rId_hyperlink_970" Type="http://schemas.openxmlformats.org/officeDocument/2006/relationships/hyperlink" Target="https://www.diodes.com/assets/Datasheets/A5_0SMCJ_SERIES.pdf" TargetMode="External"/><Relationship Id="rId_hyperlink_971" Type="http://schemas.openxmlformats.org/officeDocument/2006/relationships/hyperlink" Target="https://www.diodes.com/assets/Datasheets/A5_0SMCJ_SERIES.pdf" TargetMode="External"/><Relationship Id="rId_hyperlink_972" Type="http://schemas.openxmlformats.org/officeDocument/2006/relationships/hyperlink" Target="https://www.diodes.com/assets/Datasheets/A5_0SMCJ_SERIES.pdf" TargetMode="External"/><Relationship Id="rId_hyperlink_973" Type="http://schemas.openxmlformats.org/officeDocument/2006/relationships/hyperlink" Target="https://www.diodes.com/assets/Datasheets/A5_0SMCJ_SERIES.pdf" TargetMode="External"/><Relationship Id="rId_hyperlink_974" Type="http://schemas.openxmlformats.org/officeDocument/2006/relationships/hyperlink" Target="https://www.diodes.com/assets/Datasheets/A5_0SMCJ_SERIES.pdf" TargetMode="External"/><Relationship Id="rId_hyperlink_975" Type="http://schemas.openxmlformats.org/officeDocument/2006/relationships/hyperlink" Target="https://www.diodes.com/assets/Datasheets/A5_0SMCJ_SERIES.pdf" TargetMode="External"/><Relationship Id="rId_hyperlink_976" Type="http://schemas.openxmlformats.org/officeDocument/2006/relationships/hyperlink" Target="https://www.diodes.com/assets/Datasheets/A5_0SMCJ_SERIES.pdf" TargetMode="External"/><Relationship Id="rId_hyperlink_977" Type="http://schemas.openxmlformats.org/officeDocument/2006/relationships/hyperlink" Target="https://www.diodes.com/assets/Datasheets/A5_0SMCJ_SERIES.pdf" TargetMode="External"/><Relationship Id="rId_hyperlink_978" Type="http://schemas.openxmlformats.org/officeDocument/2006/relationships/hyperlink" Target="https://www.diodes.com/assets/Datasheets/A5_0SMCJ_SERIES.pdf" TargetMode="External"/><Relationship Id="rId_hyperlink_979" Type="http://schemas.openxmlformats.org/officeDocument/2006/relationships/hyperlink" Target="https://www.diodes.com/assets/Datasheets/A5_0SMCJ_SERIES.pdf" TargetMode="External"/><Relationship Id="rId_hyperlink_980" Type="http://schemas.openxmlformats.org/officeDocument/2006/relationships/hyperlink" Target="https://www.diodes.com/assets/Datasheets/A5_0SMCJ_SERIES.pdf" TargetMode="External"/><Relationship Id="rId_hyperlink_981" Type="http://schemas.openxmlformats.org/officeDocument/2006/relationships/hyperlink" Target="https://www.diodes.com/assets/Datasheets/ALT2MF_SERIES.pdf" TargetMode="External"/><Relationship Id="rId_hyperlink_982" Type="http://schemas.openxmlformats.org/officeDocument/2006/relationships/hyperlink" Target="https://www.diodes.com/assets/Datasheets/ALT2MF_SERIES.pdf" TargetMode="External"/><Relationship Id="rId_hyperlink_983" Type="http://schemas.openxmlformats.org/officeDocument/2006/relationships/hyperlink" Target="https://www.diodes.com/assets/Datasheets/ALT2MF_SERIES.pdf" TargetMode="External"/><Relationship Id="rId_hyperlink_984" Type="http://schemas.openxmlformats.org/officeDocument/2006/relationships/hyperlink" Target="https://www.diodes.com/assets/Datasheets/ALT2MF_SERIES.pdf" TargetMode="External"/><Relationship Id="rId_hyperlink_985" Type="http://schemas.openxmlformats.org/officeDocument/2006/relationships/hyperlink" Target="https://www.diodes.com/assets/Datasheets/ALT2MF_SERIES.pdf" TargetMode="External"/><Relationship Id="rId_hyperlink_986" Type="http://schemas.openxmlformats.org/officeDocument/2006/relationships/hyperlink" Target="https://www.diodes.com/assets/Datasheets/ALT2MF_SERIES.pdf" TargetMode="External"/><Relationship Id="rId_hyperlink_987" Type="http://schemas.openxmlformats.org/officeDocument/2006/relationships/hyperlink" Target="https://www.diodes.com/assets/Datasheets/ALT2MF_SERIES.pdf" TargetMode="External"/><Relationship Id="rId_hyperlink_988" Type="http://schemas.openxmlformats.org/officeDocument/2006/relationships/hyperlink" Target="https://www.diodes.com/assets/Datasheets/ALT2MF_SERIES.pdf" TargetMode="External"/><Relationship Id="rId_hyperlink_989" Type="http://schemas.openxmlformats.org/officeDocument/2006/relationships/hyperlink" Target="https://www.diodes.com/assets/Datasheets/ALT2MF_SERIES.pdf" TargetMode="External"/><Relationship Id="rId_hyperlink_990" Type="http://schemas.openxmlformats.org/officeDocument/2006/relationships/hyperlink" Target="https://www.diodes.com/assets/Datasheets/ALT2MF_SERIES.pdf" TargetMode="External"/><Relationship Id="rId_hyperlink_991" Type="http://schemas.openxmlformats.org/officeDocument/2006/relationships/hyperlink" Target="https://www.diodes.com/assets/Datasheets/ALT2MF_SERIES.pdf" TargetMode="External"/><Relationship Id="rId_hyperlink_992" Type="http://schemas.openxmlformats.org/officeDocument/2006/relationships/hyperlink" Target="https://www.diodes.com/assets/Datasheets/ALT2MF_SERIES.pdf" TargetMode="External"/><Relationship Id="rId_hyperlink_993" Type="http://schemas.openxmlformats.org/officeDocument/2006/relationships/hyperlink" Target="https://www.diodes.com/assets/Datasheets/ALT2MF_SERIES.pdf" TargetMode="External"/><Relationship Id="rId_hyperlink_994" Type="http://schemas.openxmlformats.org/officeDocument/2006/relationships/hyperlink" Target="https://www.diodes.com/assets/Datasheets/ALT2MF_SERIES.pdf" TargetMode="External"/><Relationship Id="rId_hyperlink_995" Type="http://schemas.openxmlformats.org/officeDocument/2006/relationships/hyperlink" Target="https://www.diodes.com/assets/Datasheets/ALT2MF_SERIES.pdf" TargetMode="External"/><Relationship Id="rId_hyperlink_996" Type="http://schemas.openxmlformats.org/officeDocument/2006/relationships/hyperlink" Target="https://www.diodes.com/assets/Datasheets/ALT2MF_SERIES.pdf" TargetMode="External"/><Relationship Id="rId_hyperlink_997" Type="http://schemas.openxmlformats.org/officeDocument/2006/relationships/hyperlink" Target="https://www.diodes.com/assets/Datasheets/ALT2MF_SERIES.pdf" TargetMode="External"/><Relationship Id="rId_hyperlink_998" Type="http://schemas.openxmlformats.org/officeDocument/2006/relationships/hyperlink" Target="https://www.diodes.com/assets/Datasheets/ALT2MF_SERIES.pdf" TargetMode="External"/><Relationship Id="rId_hyperlink_999" Type="http://schemas.openxmlformats.org/officeDocument/2006/relationships/hyperlink" Target="https://www.diodes.com/assets/Datasheets/ALT2MF_SERIES.pdf" TargetMode="External"/><Relationship Id="rId_hyperlink_1000" Type="http://schemas.openxmlformats.org/officeDocument/2006/relationships/hyperlink" Target="https://www.diodes.com/assets/Datasheets/ALT2MF_SERIES.pdf" TargetMode="External"/><Relationship Id="rId_hyperlink_1001" Type="http://schemas.openxmlformats.org/officeDocument/2006/relationships/hyperlink" Target="https://www.diodes.com/assets/Datasheets/ALT2MF_SERIES.pdf" TargetMode="External"/><Relationship Id="rId_hyperlink_1002" Type="http://schemas.openxmlformats.org/officeDocument/2006/relationships/hyperlink" Target="https://www.diodes.com/assets/Datasheets/APSMAJ_SERIES.pdf" TargetMode="External"/><Relationship Id="rId_hyperlink_1003" Type="http://schemas.openxmlformats.org/officeDocument/2006/relationships/hyperlink" Target="https://www.diodes.com/assets/Datasheets/APSMAJ_SERIES.pdf" TargetMode="External"/><Relationship Id="rId_hyperlink_1004" Type="http://schemas.openxmlformats.org/officeDocument/2006/relationships/hyperlink" Target="https://www.diodes.com/assets/Datasheets/APSMAJ_SERIES.pdf" TargetMode="External"/><Relationship Id="rId_hyperlink_1005" Type="http://schemas.openxmlformats.org/officeDocument/2006/relationships/hyperlink" Target="https://www.diodes.com/assets/Datasheets/APSMAJ_SERIES.pdf" TargetMode="External"/><Relationship Id="rId_hyperlink_1006" Type="http://schemas.openxmlformats.org/officeDocument/2006/relationships/hyperlink" Target="https://www.diodes.com/assets/Datasheets/APSMAJ_SERIES.pdf" TargetMode="External"/><Relationship Id="rId_hyperlink_1007" Type="http://schemas.openxmlformats.org/officeDocument/2006/relationships/hyperlink" Target="https://www.diodes.com/assets/Datasheets/APSMAJ_SERIES.pdf" TargetMode="External"/><Relationship Id="rId_hyperlink_1008" Type="http://schemas.openxmlformats.org/officeDocument/2006/relationships/hyperlink" Target="https://www.diodes.com/assets/Datasheets/APSMAJ_SERIES.pdf" TargetMode="External"/><Relationship Id="rId_hyperlink_1009" Type="http://schemas.openxmlformats.org/officeDocument/2006/relationships/hyperlink" Target="https://www.diodes.com/assets/Datasheets/APSMAJ_SERIES.pdf" TargetMode="External"/><Relationship Id="rId_hyperlink_1010" Type="http://schemas.openxmlformats.org/officeDocument/2006/relationships/hyperlink" Target="https://www.diodes.com/assets/Datasheets/APSMAJ_SERIES.pdf" TargetMode="External"/><Relationship Id="rId_hyperlink_1011" Type="http://schemas.openxmlformats.org/officeDocument/2006/relationships/hyperlink" Target="https://www.diodes.com/assets/Datasheets/APSMAJ_SERIES.pdf" TargetMode="External"/><Relationship Id="rId_hyperlink_1012" Type="http://schemas.openxmlformats.org/officeDocument/2006/relationships/hyperlink" Target="https://www.diodes.com/assets/Datasheets/APSMAJ_SERIES.pdf" TargetMode="External"/><Relationship Id="rId_hyperlink_1013" Type="http://schemas.openxmlformats.org/officeDocument/2006/relationships/hyperlink" Target="https://www.diodes.com/assets/Datasheets/APSMAJ_SERIES.pdf" TargetMode="External"/><Relationship Id="rId_hyperlink_1014" Type="http://schemas.openxmlformats.org/officeDocument/2006/relationships/hyperlink" Target="https://www.diodes.com/assets/Datasheets/APSMAJ_SERIES.pdf" TargetMode="External"/><Relationship Id="rId_hyperlink_1015" Type="http://schemas.openxmlformats.org/officeDocument/2006/relationships/hyperlink" Target="https://www.diodes.com/assets/Datasheets/APSMAJ_SERIES.pdf" TargetMode="External"/><Relationship Id="rId_hyperlink_1016" Type="http://schemas.openxmlformats.org/officeDocument/2006/relationships/hyperlink" Target="https://www.diodes.com/assets/Datasheets/APSMAJ_SERIES.pdf" TargetMode="External"/><Relationship Id="rId_hyperlink_1017" Type="http://schemas.openxmlformats.org/officeDocument/2006/relationships/hyperlink" Target="https://www.diodes.com/assets/Datasheets/APSMAJ_SERIES.pdf" TargetMode="External"/><Relationship Id="rId_hyperlink_1018" Type="http://schemas.openxmlformats.org/officeDocument/2006/relationships/hyperlink" Target="https://www.diodes.com/assets/Datasheets/APSMAJ_SERIES.pdf" TargetMode="External"/><Relationship Id="rId_hyperlink_1019" Type="http://schemas.openxmlformats.org/officeDocument/2006/relationships/hyperlink" Target="https://www.diodes.com/assets/Datasheets/APSMAJ_SERIES.pdf" TargetMode="External"/><Relationship Id="rId_hyperlink_1020" Type="http://schemas.openxmlformats.org/officeDocument/2006/relationships/hyperlink" Target="https://www.diodes.com/assets/Datasheets/APSMAJ_SERIES.pdf" TargetMode="External"/><Relationship Id="rId_hyperlink_1021" Type="http://schemas.openxmlformats.org/officeDocument/2006/relationships/hyperlink" Target="https://www.diodes.com/assets/Datasheets/APSMAJ_SERIES.pdf" TargetMode="External"/><Relationship Id="rId_hyperlink_1022" Type="http://schemas.openxmlformats.org/officeDocument/2006/relationships/hyperlink" Target="https://www.diodes.com/assets/Datasheets/APSMAJ_SERIES.pdf" TargetMode="External"/><Relationship Id="rId_hyperlink_1023" Type="http://schemas.openxmlformats.org/officeDocument/2006/relationships/hyperlink" Target="https://www.diodes.com/assets/Datasheets/APSMAJ_SERIES.pdf" TargetMode="External"/><Relationship Id="rId_hyperlink_1024" Type="http://schemas.openxmlformats.org/officeDocument/2006/relationships/hyperlink" Target="https://www.diodes.com/assets/Datasheets/APSMAJ_SERIES.pdf" TargetMode="External"/><Relationship Id="rId_hyperlink_1025" Type="http://schemas.openxmlformats.org/officeDocument/2006/relationships/hyperlink" Target="https://www.diodes.com/assets/Datasheets/APSMAJ_SERIES.pdf" TargetMode="External"/><Relationship Id="rId_hyperlink_1026" Type="http://schemas.openxmlformats.org/officeDocument/2006/relationships/hyperlink" Target="https://www.diodes.com/assets/Datasheets/APSMAJ_SERIES.pdf" TargetMode="External"/><Relationship Id="rId_hyperlink_1027" Type="http://schemas.openxmlformats.org/officeDocument/2006/relationships/hyperlink" Target="https://www.diodes.com/assets/Datasheets/APSMAJ_SERIES.pdf" TargetMode="External"/><Relationship Id="rId_hyperlink_1028" Type="http://schemas.openxmlformats.org/officeDocument/2006/relationships/hyperlink" Target="https://www.diodes.com/assets/Datasheets/APSMAJ_SERIES.pdf" TargetMode="External"/><Relationship Id="rId_hyperlink_1029" Type="http://schemas.openxmlformats.org/officeDocument/2006/relationships/hyperlink" Target="https://www.diodes.com/assets/Datasheets/APSMAJ_SERIES.pdf" TargetMode="External"/><Relationship Id="rId_hyperlink_1030" Type="http://schemas.openxmlformats.org/officeDocument/2006/relationships/hyperlink" Target="https://www.diodes.com/assets/Datasheets/APSMAJ_SERIES.pdf" TargetMode="External"/><Relationship Id="rId_hyperlink_1031" Type="http://schemas.openxmlformats.org/officeDocument/2006/relationships/hyperlink" Target="https://www.diodes.com/assets/Datasheets/APSMAJ_SERIES.pdf" TargetMode="External"/><Relationship Id="rId_hyperlink_1032" Type="http://schemas.openxmlformats.org/officeDocument/2006/relationships/hyperlink" Target="https://www.diodes.com/assets/Datasheets/APSMAJ_SERIES.pdf" TargetMode="External"/><Relationship Id="rId_hyperlink_1033" Type="http://schemas.openxmlformats.org/officeDocument/2006/relationships/hyperlink" Target="https://www.diodes.com/assets/Datasheets/APSMAJ_SERIES.pdf" TargetMode="External"/><Relationship Id="rId_hyperlink_1034" Type="http://schemas.openxmlformats.org/officeDocument/2006/relationships/hyperlink" Target="https://www.diodes.com/assets/Datasheets/APSMAJ_SERIES.pdf" TargetMode="External"/><Relationship Id="rId_hyperlink_1035" Type="http://schemas.openxmlformats.org/officeDocument/2006/relationships/hyperlink" Target="https://www.diodes.com/assets/Datasheets/APSMAJ_SERIES.pdf" TargetMode="External"/><Relationship Id="rId_hyperlink_1036" Type="http://schemas.openxmlformats.org/officeDocument/2006/relationships/hyperlink" Target="https://www.diodes.com/assets/Datasheets/APSMAJ_SERIES.pdf" TargetMode="External"/><Relationship Id="rId_hyperlink_1037" Type="http://schemas.openxmlformats.org/officeDocument/2006/relationships/hyperlink" Target="https://www.diodes.com/assets/Datasheets/APSMAJ_SERIES.pdf" TargetMode="External"/><Relationship Id="rId_hyperlink_1038" Type="http://schemas.openxmlformats.org/officeDocument/2006/relationships/hyperlink" Target="https://www.diodes.com/assets/Datasheets/APSMAJ_SERIES.pdf" TargetMode="External"/><Relationship Id="rId_hyperlink_1039" Type="http://schemas.openxmlformats.org/officeDocument/2006/relationships/hyperlink" Target="https://www.diodes.com/assets/Datasheets/APSMAJ_SERIES.pdf" TargetMode="External"/><Relationship Id="rId_hyperlink_1040" Type="http://schemas.openxmlformats.org/officeDocument/2006/relationships/hyperlink" Target="https://www.diodes.com/assets/Datasheets/APSMAJ_SERIES.pdf" TargetMode="External"/><Relationship Id="rId_hyperlink_1041" Type="http://schemas.openxmlformats.org/officeDocument/2006/relationships/hyperlink" Target="https://www.diodes.com/assets/Datasheets/APSMAJ_SERIES.pdf" TargetMode="External"/><Relationship Id="rId_hyperlink_1042" Type="http://schemas.openxmlformats.org/officeDocument/2006/relationships/hyperlink" Target="https://www.diodes.com/assets/Datasheets/APSMAJ_SERIES.pdf" TargetMode="External"/><Relationship Id="rId_hyperlink_1043" Type="http://schemas.openxmlformats.org/officeDocument/2006/relationships/hyperlink" Target="https://www.diodes.com/assets/Datasheets/APSMAJ_SERIES.pdf" TargetMode="External"/><Relationship Id="rId_hyperlink_1044" Type="http://schemas.openxmlformats.org/officeDocument/2006/relationships/hyperlink" Target="https://www.diodes.com/assets/Datasheets/APSMAJ_SERIES.pdf" TargetMode="External"/><Relationship Id="rId_hyperlink_1045" Type="http://schemas.openxmlformats.org/officeDocument/2006/relationships/hyperlink" Target="https://www.diodes.com/assets/Datasheets/APSMAJ_SERIES.pdf" TargetMode="External"/><Relationship Id="rId_hyperlink_1046" Type="http://schemas.openxmlformats.org/officeDocument/2006/relationships/hyperlink" Target="https://www.diodes.com/assets/Datasheets/APSMAJ_SERIES.pdf" TargetMode="External"/><Relationship Id="rId_hyperlink_1047" Type="http://schemas.openxmlformats.org/officeDocument/2006/relationships/hyperlink" Target="https://www.diodes.com/assets/Datasheets/APSMAJ_SERIES.pdf" TargetMode="External"/><Relationship Id="rId_hyperlink_1048" Type="http://schemas.openxmlformats.org/officeDocument/2006/relationships/hyperlink" Target="https://www.diodes.com/assets/Datasheets/APSMAJ_SERIES.pdf" TargetMode="External"/><Relationship Id="rId_hyperlink_1049" Type="http://schemas.openxmlformats.org/officeDocument/2006/relationships/hyperlink" Target="https://www.diodes.com/assets/Datasheets/APSMAJ_SERIES.pdf" TargetMode="External"/><Relationship Id="rId_hyperlink_1050" Type="http://schemas.openxmlformats.org/officeDocument/2006/relationships/hyperlink" Target="https://www.diodes.com/assets/Datasheets/APSMAJ_SERIES.pdf" TargetMode="External"/><Relationship Id="rId_hyperlink_1051" Type="http://schemas.openxmlformats.org/officeDocument/2006/relationships/hyperlink" Target="https://www.diodes.com/assets/Datasheets/APSMAJ_SERIES.pdf" TargetMode="External"/><Relationship Id="rId_hyperlink_1052" Type="http://schemas.openxmlformats.org/officeDocument/2006/relationships/hyperlink" Target="https://www.diodes.com/assets/Datasheets/APSMAJ_SERIES.pdf" TargetMode="External"/><Relationship Id="rId_hyperlink_1053" Type="http://schemas.openxmlformats.org/officeDocument/2006/relationships/hyperlink" Target="https://www.diodes.com/assets/Datasheets/APSMAJ_SERIES.pdf" TargetMode="External"/><Relationship Id="rId_hyperlink_1054" Type="http://schemas.openxmlformats.org/officeDocument/2006/relationships/hyperlink" Target="https://www.diodes.com/assets/Datasheets/APSMAJ_SERIES.pdf" TargetMode="External"/><Relationship Id="rId_hyperlink_1055" Type="http://schemas.openxmlformats.org/officeDocument/2006/relationships/hyperlink" Target="https://www.diodes.com/assets/Datasheets/APSMAJ_SERIES.pdf" TargetMode="External"/><Relationship Id="rId_hyperlink_1056" Type="http://schemas.openxmlformats.org/officeDocument/2006/relationships/hyperlink" Target="https://www.diodes.com/assets/Datasheets/APSMAJ_SERIES.pdf" TargetMode="External"/><Relationship Id="rId_hyperlink_1057" Type="http://schemas.openxmlformats.org/officeDocument/2006/relationships/hyperlink" Target="https://www.diodes.com/assets/Datasheets/APSMAJ_SERIES.pdf" TargetMode="External"/><Relationship Id="rId_hyperlink_1058" Type="http://schemas.openxmlformats.org/officeDocument/2006/relationships/hyperlink" Target="https://www.diodes.com/assets/Datasheets/APSMAJ_SERIES.pdf" TargetMode="External"/><Relationship Id="rId_hyperlink_1059" Type="http://schemas.openxmlformats.org/officeDocument/2006/relationships/hyperlink" Target="https://www.diodes.com/assets/Datasheets/APSMAJ_SERIES.pdf" TargetMode="External"/><Relationship Id="rId_hyperlink_1060" Type="http://schemas.openxmlformats.org/officeDocument/2006/relationships/hyperlink" Target="https://www.diodes.com/assets/Datasheets/APSMAJ_SERIES.pdf" TargetMode="External"/><Relationship Id="rId_hyperlink_1061" Type="http://schemas.openxmlformats.org/officeDocument/2006/relationships/hyperlink" Target="https://www.diodes.com/assets/Datasheets/APSMAJ_SERIES.pdf" TargetMode="External"/><Relationship Id="rId_hyperlink_1062" Type="http://schemas.openxmlformats.org/officeDocument/2006/relationships/hyperlink" Target="https://www.diodes.com/assets/Datasheets/APSMAJ_SERIES.pdf" TargetMode="External"/><Relationship Id="rId_hyperlink_1063" Type="http://schemas.openxmlformats.org/officeDocument/2006/relationships/hyperlink" Target="https://www.diodes.com/assets/Datasheets/APSMBJ_SERIES.pdf" TargetMode="External"/><Relationship Id="rId_hyperlink_1064" Type="http://schemas.openxmlformats.org/officeDocument/2006/relationships/hyperlink" Target="https://www.diodes.com/assets/Datasheets/APSMBJ_SERIES.pdf" TargetMode="External"/><Relationship Id="rId_hyperlink_1065" Type="http://schemas.openxmlformats.org/officeDocument/2006/relationships/hyperlink" Target="https://www.diodes.com/assets/Datasheets/APSMBJ_SERIES.pdf" TargetMode="External"/><Relationship Id="rId_hyperlink_1066" Type="http://schemas.openxmlformats.org/officeDocument/2006/relationships/hyperlink" Target="https://www.diodes.com/assets/Datasheets/APSMBJ_SERIES.pdf" TargetMode="External"/><Relationship Id="rId_hyperlink_1067" Type="http://schemas.openxmlformats.org/officeDocument/2006/relationships/hyperlink" Target="https://www.diodes.com/assets/Datasheets/APSMBJ_SERIES.pdf" TargetMode="External"/><Relationship Id="rId_hyperlink_1068" Type="http://schemas.openxmlformats.org/officeDocument/2006/relationships/hyperlink" Target="https://www.diodes.com/assets/Datasheets/APSMBJ_SERIES.pdf" TargetMode="External"/><Relationship Id="rId_hyperlink_1069" Type="http://schemas.openxmlformats.org/officeDocument/2006/relationships/hyperlink" Target="https://www.diodes.com/assets/Datasheets/APSMBJ_SERIES.pdf" TargetMode="External"/><Relationship Id="rId_hyperlink_1070" Type="http://schemas.openxmlformats.org/officeDocument/2006/relationships/hyperlink" Target="https://www.diodes.com/assets/Datasheets/APSMBJ_SERIES.pdf" TargetMode="External"/><Relationship Id="rId_hyperlink_1071" Type="http://schemas.openxmlformats.org/officeDocument/2006/relationships/hyperlink" Target="https://www.diodes.com/assets/Datasheets/APSMBJ_SERIES.pdf" TargetMode="External"/><Relationship Id="rId_hyperlink_1072" Type="http://schemas.openxmlformats.org/officeDocument/2006/relationships/hyperlink" Target="https://www.diodes.com/assets/Datasheets/APSMBJ_SERIES.pdf" TargetMode="External"/><Relationship Id="rId_hyperlink_1073" Type="http://schemas.openxmlformats.org/officeDocument/2006/relationships/hyperlink" Target="https://www.diodes.com/assets/Datasheets/APSMBJ_SERIES.pdf" TargetMode="External"/><Relationship Id="rId_hyperlink_1074" Type="http://schemas.openxmlformats.org/officeDocument/2006/relationships/hyperlink" Target="https://www.diodes.com/assets/Datasheets/APSMBJ_SERIES.pdf" TargetMode="External"/><Relationship Id="rId_hyperlink_1075" Type="http://schemas.openxmlformats.org/officeDocument/2006/relationships/hyperlink" Target="https://www.diodes.com/assets/Datasheets/APSMBJ_SERIES.pdf" TargetMode="External"/><Relationship Id="rId_hyperlink_1076" Type="http://schemas.openxmlformats.org/officeDocument/2006/relationships/hyperlink" Target="https://www.diodes.com/assets/Datasheets/APSMBJ_SERIES.pdf" TargetMode="External"/><Relationship Id="rId_hyperlink_1077" Type="http://schemas.openxmlformats.org/officeDocument/2006/relationships/hyperlink" Target="https://www.diodes.com/assets/Datasheets/APSMBJ_SERIES.pdf" TargetMode="External"/><Relationship Id="rId_hyperlink_1078" Type="http://schemas.openxmlformats.org/officeDocument/2006/relationships/hyperlink" Target="https://www.diodes.com/assets/Datasheets/APSMBJ_SERIES.pdf" TargetMode="External"/><Relationship Id="rId_hyperlink_1079" Type="http://schemas.openxmlformats.org/officeDocument/2006/relationships/hyperlink" Target="https://www.diodes.com/assets/Datasheets/APSMBJ_SERIES.pdf" TargetMode="External"/><Relationship Id="rId_hyperlink_1080" Type="http://schemas.openxmlformats.org/officeDocument/2006/relationships/hyperlink" Target="https://www.diodes.com/assets/Datasheets/APSMBJ_SERIES.pdf" TargetMode="External"/><Relationship Id="rId_hyperlink_1081" Type="http://schemas.openxmlformats.org/officeDocument/2006/relationships/hyperlink" Target="https://www.diodes.com/assets/Datasheets/APSMBJ_SERIES.pdf" TargetMode="External"/><Relationship Id="rId_hyperlink_1082" Type="http://schemas.openxmlformats.org/officeDocument/2006/relationships/hyperlink" Target="https://www.diodes.com/assets/Datasheets/APSMBJ_SERIES.pdf" TargetMode="External"/><Relationship Id="rId_hyperlink_1083" Type="http://schemas.openxmlformats.org/officeDocument/2006/relationships/hyperlink" Target="https://www.diodes.com/assets/Datasheets/APSMBJ_SERIES.pdf" TargetMode="External"/><Relationship Id="rId_hyperlink_1084" Type="http://schemas.openxmlformats.org/officeDocument/2006/relationships/hyperlink" Target="https://www.diodes.com/assets/Datasheets/APSMBJ_SERIES.pdf" TargetMode="External"/><Relationship Id="rId_hyperlink_1085" Type="http://schemas.openxmlformats.org/officeDocument/2006/relationships/hyperlink" Target="https://www.diodes.com/assets/Datasheets/APSMBJ_SERIES.pdf" TargetMode="External"/><Relationship Id="rId_hyperlink_1086" Type="http://schemas.openxmlformats.org/officeDocument/2006/relationships/hyperlink" Target="https://www.diodes.com/assets/Datasheets/APSMBJ_SERIES.pdf" TargetMode="External"/><Relationship Id="rId_hyperlink_1087" Type="http://schemas.openxmlformats.org/officeDocument/2006/relationships/hyperlink" Target="https://www.diodes.com/assets/Datasheets/APSMBJ_SERIES.pdf" TargetMode="External"/><Relationship Id="rId_hyperlink_1088" Type="http://schemas.openxmlformats.org/officeDocument/2006/relationships/hyperlink" Target="https://www.diodes.com/assets/Datasheets/APSMBJ_SERIES.pdf" TargetMode="External"/><Relationship Id="rId_hyperlink_1089" Type="http://schemas.openxmlformats.org/officeDocument/2006/relationships/hyperlink" Target="https://www.diodes.com/assets/Datasheets/APSMBJ_SERIES.pdf" TargetMode="External"/><Relationship Id="rId_hyperlink_1090" Type="http://schemas.openxmlformats.org/officeDocument/2006/relationships/hyperlink" Target="https://www.diodes.com/assets/Datasheets/APSMBJ_SERIES.pdf" TargetMode="External"/><Relationship Id="rId_hyperlink_1091" Type="http://schemas.openxmlformats.org/officeDocument/2006/relationships/hyperlink" Target="https://www.diodes.com/assets/Datasheets/APSMBJ_SERIES.pdf" TargetMode="External"/><Relationship Id="rId_hyperlink_1092" Type="http://schemas.openxmlformats.org/officeDocument/2006/relationships/hyperlink" Target="https://www.diodes.com/assets/Datasheets/APSMBJ_SERIES.pdf" TargetMode="External"/><Relationship Id="rId_hyperlink_1093" Type="http://schemas.openxmlformats.org/officeDocument/2006/relationships/hyperlink" Target="https://www.diodes.com/assets/Datasheets/APSMBJ_SERIES.pdf" TargetMode="External"/><Relationship Id="rId_hyperlink_1094" Type="http://schemas.openxmlformats.org/officeDocument/2006/relationships/hyperlink" Target="https://www.diodes.com/assets/Datasheets/APSMBJ_SERIES.pdf" TargetMode="External"/><Relationship Id="rId_hyperlink_1095" Type="http://schemas.openxmlformats.org/officeDocument/2006/relationships/hyperlink" Target="https://www.diodes.com/assets/Datasheets/APSMBJ_SERIES.pdf" TargetMode="External"/><Relationship Id="rId_hyperlink_1096" Type="http://schemas.openxmlformats.org/officeDocument/2006/relationships/hyperlink" Target="https://www.diodes.com/assets/Datasheets/APSMBJ_SERIES.pdf" TargetMode="External"/><Relationship Id="rId_hyperlink_1097" Type="http://schemas.openxmlformats.org/officeDocument/2006/relationships/hyperlink" Target="https://www.diodes.com/assets/Datasheets/APSMBJ_SERIES.pdf" TargetMode="External"/><Relationship Id="rId_hyperlink_1098" Type="http://schemas.openxmlformats.org/officeDocument/2006/relationships/hyperlink" Target="https://www.diodes.com/assets/Datasheets/APSMBJ_SERIES.pdf" TargetMode="External"/><Relationship Id="rId_hyperlink_1099" Type="http://schemas.openxmlformats.org/officeDocument/2006/relationships/hyperlink" Target="https://www.diodes.com/assets/Datasheets/APSMBJ_SERIES.pdf" TargetMode="External"/><Relationship Id="rId_hyperlink_1100" Type="http://schemas.openxmlformats.org/officeDocument/2006/relationships/hyperlink" Target="https://www.diodes.com/assets/Datasheets/APSMBJ_SERIES.pdf" TargetMode="External"/><Relationship Id="rId_hyperlink_1101" Type="http://schemas.openxmlformats.org/officeDocument/2006/relationships/hyperlink" Target="https://www.diodes.com/assets/Datasheets/APSMBJ_SERIES.pdf" TargetMode="External"/><Relationship Id="rId_hyperlink_1102" Type="http://schemas.openxmlformats.org/officeDocument/2006/relationships/hyperlink" Target="https://www.diodes.com/assets/Datasheets/APSMBJ_SERIES.pdf" TargetMode="External"/><Relationship Id="rId_hyperlink_1103" Type="http://schemas.openxmlformats.org/officeDocument/2006/relationships/hyperlink" Target="https://www.diodes.com/assets/Datasheets/APSMBJ_SERIES.pdf" TargetMode="External"/><Relationship Id="rId_hyperlink_1104" Type="http://schemas.openxmlformats.org/officeDocument/2006/relationships/hyperlink" Target="https://www.diodes.com/assets/Datasheets/APSMBJ_SERIES.pdf" TargetMode="External"/><Relationship Id="rId_hyperlink_1105" Type="http://schemas.openxmlformats.org/officeDocument/2006/relationships/hyperlink" Target="https://www.diodes.com/assets/Datasheets/APSMBJ_SERIES.pdf" TargetMode="External"/><Relationship Id="rId_hyperlink_1106" Type="http://schemas.openxmlformats.org/officeDocument/2006/relationships/hyperlink" Target="https://www.diodes.com/assets/Datasheets/APSMBJ_SERIES.pdf" TargetMode="External"/><Relationship Id="rId_hyperlink_1107" Type="http://schemas.openxmlformats.org/officeDocument/2006/relationships/hyperlink" Target="https://www.diodes.com/assets/Datasheets/APSMBJ_SERIES.pdf" TargetMode="External"/><Relationship Id="rId_hyperlink_1108" Type="http://schemas.openxmlformats.org/officeDocument/2006/relationships/hyperlink" Target="https://www.diodes.com/assets/Datasheets/APSMBJ_SERIES.pdf" TargetMode="External"/><Relationship Id="rId_hyperlink_1109" Type="http://schemas.openxmlformats.org/officeDocument/2006/relationships/hyperlink" Target="https://www.diodes.com/assets/Datasheets/APSMBJ_SERIES.pdf" TargetMode="External"/><Relationship Id="rId_hyperlink_1110" Type="http://schemas.openxmlformats.org/officeDocument/2006/relationships/hyperlink" Target="https://www.diodes.com/assets/Datasheets/APSMBJ_SERIES.pdf" TargetMode="External"/><Relationship Id="rId_hyperlink_1111" Type="http://schemas.openxmlformats.org/officeDocument/2006/relationships/hyperlink" Target="https://www.diodes.com/assets/Datasheets/APSMBJ_SERIES.pdf" TargetMode="External"/><Relationship Id="rId_hyperlink_1112" Type="http://schemas.openxmlformats.org/officeDocument/2006/relationships/hyperlink" Target="https://www.diodes.com/assets/Datasheets/APSMBJ_SERIES.pdf" TargetMode="External"/><Relationship Id="rId_hyperlink_1113" Type="http://schemas.openxmlformats.org/officeDocument/2006/relationships/hyperlink" Target="https://www.diodes.com/assets/Datasheets/APSMBJ_SERIES.pdf" TargetMode="External"/><Relationship Id="rId_hyperlink_1114" Type="http://schemas.openxmlformats.org/officeDocument/2006/relationships/hyperlink" Target="https://www.diodes.com/assets/Datasheets/APSMBJ_SERIES.pdf" TargetMode="External"/><Relationship Id="rId_hyperlink_1115" Type="http://schemas.openxmlformats.org/officeDocument/2006/relationships/hyperlink" Target="https://www.diodes.com/assets/Datasheets/APSMBJ_SERIES.pdf" TargetMode="External"/><Relationship Id="rId_hyperlink_1116" Type="http://schemas.openxmlformats.org/officeDocument/2006/relationships/hyperlink" Target="https://www.diodes.com/assets/Datasheets/APSMBJ_SERIES.pdf" TargetMode="External"/><Relationship Id="rId_hyperlink_1117" Type="http://schemas.openxmlformats.org/officeDocument/2006/relationships/hyperlink" Target="https://www.diodes.com/assets/Datasheets/APSMCJ_SERIES.pdf" TargetMode="External"/><Relationship Id="rId_hyperlink_1118" Type="http://schemas.openxmlformats.org/officeDocument/2006/relationships/hyperlink" Target="https://www.diodes.com/assets/Datasheets/APSMCJ_SERIES.pdf" TargetMode="External"/><Relationship Id="rId_hyperlink_1119" Type="http://schemas.openxmlformats.org/officeDocument/2006/relationships/hyperlink" Target="https://www.diodes.com/assets/Datasheets/APSMCJ_SERIES.pdf" TargetMode="External"/><Relationship Id="rId_hyperlink_1120" Type="http://schemas.openxmlformats.org/officeDocument/2006/relationships/hyperlink" Target="https://www.diodes.com/assets/Datasheets/APSMCJ_SERIES.pdf" TargetMode="External"/><Relationship Id="rId_hyperlink_1121" Type="http://schemas.openxmlformats.org/officeDocument/2006/relationships/hyperlink" Target="https://www.diodes.com/assets/Datasheets/APSMCJ_SERIES.pdf" TargetMode="External"/><Relationship Id="rId_hyperlink_1122" Type="http://schemas.openxmlformats.org/officeDocument/2006/relationships/hyperlink" Target="https://www.diodes.com/assets/Datasheets/APSMCJ_SERIES.pdf" TargetMode="External"/><Relationship Id="rId_hyperlink_1123" Type="http://schemas.openxmlformats.org/officeDocument/2006/relationships/hyperlink" Target="https://www.diodes.com/assets/Datasheets/APSMCJ_SERIES.pdf" TargetMode="External"/><Relationship Id="rId_hyperlink_1124" Type="http://schemas.openxmlformats.org/officeDocument/2006/relationships/hyperlink" Target="https://www.diodes.com/assets/Datasheets/APSMCJ_SERIES.pdf" TargetMode="External"/><Relationship Id="rId_hyperlink_1125" Type="http://schemas.openxmlformats.org/officeDocument/2006/relationships/hyperlink" Target="https://www.diodes.com/assets/Datasheets/APSMCJ_SERIES.pdf" TargetMode="External"/><Relationship Id="rId_hyperlink_1126" Type="http://schemas.openxmlformats.org/officeDocument/2006/relationships/hyperlink" Target="https://www.diodes.com/assets/Datasheets/APSMCJ_SERIES.pdf" TargetMode="External"/><Relationship Id="rId_hyperlink_1127" Type="http://schemas.openxmlformats.org/officeDocument/2006/relationships/hyperlink" Target="https://www.diodes.com/assets/Datasheets/APSMCJ_SERIES.pdf" TargetMode="External"/><Relationship Id="rId_hyperlink_1128" Type="http://schemas.openxmlformats.org/officeDocument/2006/relationships/hyperlink" Target="https://www.diodes.com/assets/Datasheets/APSMCJ_SERIES.pdf" TargetMode="External"/><Relationship Id="rId_hyperlink_1129" Type="http://schemas.openxmlformats.org/officeDocument/2006/relationships/hyperlink" Target="https://www.diodes.com/assets/Datasheets/APSMCJ_SERIES.pdf" TargetMode="External"/><Relationship Id="rId_hyperlink_1130" Type="http://schemas.openxmlformats.org/officeDocument/2006/relationships/hyperlink" Target="https://www.diodes.com/assets/Datasheets/APSMCJ_SERIES.pdf" TargetMode="External"/><Relationship Id="rId_hyperlink_1131" Type="http://schemas.openxmlformats.org/officeDocument/2006/relationships/hyperlink" Target="https://www.diodes.com/assets/Datasheets/APSMCJ_SERIES.pdf" TargetMode="External"/><Relationship Id="rId_hyperlink_1132" Type="http://schemas.openxmlformats.org/officeDocument/2006/relationships/hyperlink" Target="https://www.diodes.com/assets/Datasheets/APSMCJ_SERIES.pdf" TargetMode="External"/><Relationship Id="rId_hyperlink_1133" Type="http://schemas.openxmlformats.org/officeDocument/2006/relationships/hyperlink" Target="https://www.diodes.com/assets/Datasheets/APSMCJ_SERIES.pdf" TargetMode="External"/><Relationship Id="rId_hyperlink_1134" Type="http://schemas.openxmlformats.org/officeDocument/2006/relationships/hyperlink" Target="https://www.diodes.com/assets/Datasheets/APSMCJ_SERIES.pdf" TargetMode="External"/><Relationship Id="rId_hyperlink_1135" Type="http://schemas.openxmlformats.org/officeDocument/2006/relationships/hyperlink" Target="https://www.diodes.com/assets/Datasheets/APSMCJ_SERIES.pdf" TargetMode="External"/><Relationship Id="rId_hyperlink_1136" Type="http://schemas.openxmlformats.org/officeDocument/2006/relationships/hyperlink" Target="https://www.diodes.com/assets/Datasheets/APSMCJ_SERIES.pdf" TargetMode="External"/><Relationship Id="rId_hyperlink_1137" Type="http://schemas.openxmlformats.org/officeDocument/2006/relationships/hyperlink" Target="https://www.diodes.com/assets/Datasheets/APSMCJ_SERIES.pdf" TargetMode="External"/><Relationship Id="rId_hyperlink_1138" Type="http://schemas.openxmlformats.org/officeDocument/2006/relationships/hyperlink" Target="https://www.diodes.com/assets/Datasheets/APSMCJ_SERIES.pdf" TargetMode="External"/><Relationship Id="rId_hyperlink_1139" Type="http://schemas.openxmlformats.org/officeDocument/2006/relationships/hyperlink" Target="https://www.diodes.com/assets/Datasheets/APSMCJ_SERIES.pdf" TargetMode="External"/><Relationship Id="rId_hyperlink_1140" Type="http://schemas.openxmlformats.org/officeDocument/2006/relationships/hyperlink" Target="https://www.diodes.com/assets/Datasheets/APSMCJ_SERIES.pdf" TargetMode="External"/><Relationship Id="rId_hyperlink_1141" Type="http://schemas.openxmlformats.org/officeDocument/2006/relationships/hyperlink" Target="https://www.diodes.com/assets/Datasheets/APSMCJ_SERIES.pdf" TargetMode="External"/><Relationship Id="rId_hyperlink_1142" Type="http://schemas.openxmlformats.org/officeDocument/2006/relationships/hyperlink" Target="https://www.diodes.com/assets/Datasheets/APSMCJ_SERIES.pdf" TargetMode="External"/><Relationship Id="rId_hyperlink_1143" Type="http://schemas.openxmlformats.org/officeDocument/2006/relationships/hyperlink" Target="https://www.diodes.com/assets/Datasheets/APSMCJ_SERIES.pdf" TargetMode="External"/><Relationship Id="rId_hyperlink_1144" Type="http://schemas.openxmlformats.org/officeDocument/2006/relationships/hyperlink" Target="https://www.diodes.com/assets/Datasheets/APSMCJ_SERIES.pdf" TargetMode="External"/><Relationship Id="rId_hyperlink_1145" Type="http://schemas.openxmlformats.org/officeDocument/2006/relationships/hyperlink" Target="https://www.diodes.com/assets/Datasheets/APSMCJ_SERIES.pdf" TargetMode="External"/><Relationship Id="rId_hyperlink_1146" Type="http://schemas.openxmlformats.org/officeDocument/2006/relationships/hyperlink" Target="https://www.diodes.com/assets/Datasheets/APSMCJ_SERIES.pdf" TargetMode="External"/><Relationship Id="rId_hyperlink_1147" Type="http://schemas.openxmlformats.org/officeDocument/2006/relationships/hyperlink" Target="https://www.diodes.com/assets/Datasheets/APSMCJ_SERIES.pdf" TargetMode="External"/><Relationship Id="rId_hyperlink_1148" Type="http://schemas.openxmlformats.org/officeDocument/2006/relationships/hyperlink" Target="https://www.diodes.com/assets/Datasheets/APSMCJ_SERIES.pdf" TargetMode="External"/><Relationship Id="rId_hyperlink_1149" Type="http://schemas.openxmlformats.org/officeDocument/2006/relationships/hyperlink" Target="https://www.diodes.com/assets/Datasheets/APSMCJ_SERIES.pdf" TargetMode="External"/><Relationship Id="rId_hyperlink_1150" Type="http://schemas.openxmlformats.org/officeDocument/2006/relationships/hyperlink" Target="https://www.diodes.com/assets/Datasheets/APSMCJ_SERIES.pdf" TargetMode="External"/><Relationship Id="rId_hyperlink_1151" Type="http://schemas.openxmlformats.org/officeDocument/2006/relationships/hyperlink" Target="https://www.diodes.com/assets/Datasheets/APSMCJ_SERIES.pdf" TargetMode="External"/><Relationship Id="rId_hyperlink_1152" Type="http://schemas.openxmlformats.org/officeDocument/2006/relationships/hyperlink" Target="https://www.diodes.com/assets/Datasheets/APSMCJ_SERIES.pdf" TargetMode="External"/><Relationship Id="rId_hyperlink_1153" Type="http://schemas.openxmlformats.org/officeDocument/2006/relationships/hyperlink" Target="https://www.diodes.com/assets/Datasheets/APSMCJ_SERIES.pdf" TargetMode="External"/><Relationship Id="rId_hyperlink_1154" Type="http://schemas.openxmlformats.org/officeDocument/2006/relationships/hyperlink" Target="https://www.diodes.com/assets/Datasheets/APSMCJ_SERIES.pdf" TargetMode="External"/><Relationship Id="rId_hyperlink_1155" Type="http://schemas.openxmlformats.org/officeDocument/2006/relationships/hyperlink" Target="https://www.diodes.com/assets/Datasheets/APSMCJ_SERIES.pdf" TargetMode="External"/><Relationship Id="rId_hyperlink_1156" Type="http://schemas.openxmlformats.org/officeDocument/2006/relationships/hyperlink" Target="https://www.diodes.com/assets/Datasheets/APSMCJ_SERIES.pdf" TargetMode="External"/><Relationship Id="rId_hyperlink_1157" Type="http://schemas.openxmlformats.org/officeDocument/2006/relationships/hyperlink" Target="https://www.diodes.com/assets/Datasheets/APSMCJ_SERIES.pdf" TargetMode="External"/><Relationship Id="rId_hyperlink_1158" Type="http://schemas.openxmlformats.org/officeDocument/2006/relationships/hyperlink" Target="https://www.diodes.com/assets/Datasheets/APSMCJ_SERIES.pdf" TargetMode="External"/><Relationship Id="rId_hyperlink_1159" Type="http://schemas.openxmlformats.org/officeDocument/2006/relationships/hyperlink" Target="https://www.diodes.com/assets/Datasheets/APSMCJ_SERIES.pdf" TargetMode="External"/><Relationship Id="rId_hyperlink_1160" Type="http://schemas.openxmlformats.org/officeDocument/2006/relationships/hyperlink" Target="https://www.diodes.com/assets/Datasheets/APSMCJ_SERIES.pdf" TargetMode="External"/><Relationship Id="rId_hyperlink_1161" Type="http://schemas.openxmlformats.org/officeDocument/2006/relationships/hyperlink" Target="https://www.diodes.com/assets/Datasheets/APSMCJ_SERIES.pdf" TargetMode="External"/><Relationship Id="rId_hyperlink_1162" Type="http://schemas.openxmlformats.org/officeDocument/2006/relationships/hyperlink" Target="https://www.diodes.com/assets/Datasheets/APSMCJ_SERIES.pdf" TargetMode="External"/><Relationship Id="rId_hyperlink_1163" Type="http://schemas.openxmlformats.org/officeDocument/2006/relationships/hyperlink" Target="https://www.diodes.com/assets/Datasheets/APSMCJ_SERIES.pdf" TargetMode="External"/><Relationship Id="rId_hyperlink_1164" Type="http://schemas.openxmlformats.org/officeDocument/2006/relationships/hyperlink" Target="https://www.diodes.com/assets/Datasheets/APSMCJ_SERIES.pdf" TargetMode="External"/><Relationship Id="rId_hyperlink_1165" Type="http://schemas.openxmlformats.org/officeDocument/2006/relationships/hyperlink" Target="https://www.diodes.com/assets/Datasheets/APSMCJ_SERIES.pdf" TargetMode="External"/><Relationship Id="rId_hyperlink_1166" Type="http://schemas.openxmlformats.org/officeDocument/2006/relationships/hyperlink" Target="https://www.diodes.com/assets/Datasheets/APSMCJ_SERIES.pdf" TargetMode="External"/><Relationship Id="rId_hyperlink_1167" Type="http://schemas.openxmlformats.org/officeDocument/2006/relationships/hyperlink" Target="https://www.diodes.com/assets/Datasheets/APSMCJ_SERIES.pdf" TargetMode="External"/><Relationship Id="rId_hyperlink_1168" Type="http://schemas.openxmlformats.org/officeDocument/2006/relationships/hyperlink" Target="https://www.diodes.com/assets/Datasheets/APSMCJ_SERIES.pdf" TargetMode="External"/><Relationship Id="rId_hyperlink_1169" Type="http://schemas.openxmlformats.org/officeDocument/2006/relationships/hyperlink" Target="https://www.diodes.com/assets/Datasheets/APSMCJ_SERIES.pdf" TargetMode="External"/><Relationship Id="rId_hyperlink_1170" Type="http://schemas.openxmlformats.org/officeDocument/2006/relationships/hyperlink" Target="https://www.diodes.com/assets/Datasheets/APSMCJ_SERIES.pdf" TargetMode="External"/><Relationship Id="rId_hyperlink_1171" Type="http://schemas.openxmlformats.org/officeDocument/2006/relationships/hyperlink" Target="https://www.diodes.com/assets/Datasheets/ASMA6J_SERIES_LS.pdf" TargetMode="External"/><Relationship Id="rId_hyperlink_1172" Type="http://schemas.openxmlformats.org/officeDocument/2006/relationships/hyperlink" Target="https://www.diodes.com/assets/Datasheets/ASMA6J_SERIES_LS.pdf" TargetMode="External"/><Relationship Id="rId_hyperlink_1173" Type="http://schemas.openxmlformats.org/officeDocument/2006/relationships/hyperlink" Target="https://www.diodes.com/assets/Datasheets/ASMA6J_SERIES_LS.pdf" TargetMode="External"/><Relationship Id="rId_hyperlink_1174" Type="http://schemas.openxmlformats.org/officeDocument/2006/relationships/hyperlink" Target="https://www.diodes.com/assets/Datasheets/ASMA6J_SERIES_LS.pdf" TargetMode="External"/><Relationship Id="rId_hyperlink_1175" Type="http://schemas.openxmlformats.org/officeDocument/2006/relationships/hyperlink" Target="https://www.diodes.com/assets/Datasheets/ASMA6J_SERIES_LS.pdf" TargetMode="External"/><Relationship Id="rId_hyperlink_1176" Type="http://schemas.openxmlformats.org/officeDocument/2006/relationships/hyperlink" Target="https://www.diodes.com/assets/Datasheets/ASMA6J_SERIES_LS.pdf" TargetMode="External"/><Relationship Id="rId_hyperlink_1177" Type="http://schemas.openxmlformats.org/officeDocument/2006/relationships/hyperlink" Target="https://www.diodes.com/assets/Datasheets/ASMA6J_SERIES_LS.pdf" TargetMode="External"/><Relationship Id="rId_hyperlink_1178" Type="http://schemas.openxmlformats.org/officeDocument/2006/relationships/hyperlink" Target="https://www.diodes.com/assets/Datasheets/ASMA6J_SERIES_LS.pdf" TargetMode="External"/><Relationship Id="rId_hyperlink_1179" Type="http://schemas.openxmlformats.org/officeDocument/2006/relationships/hyperlink" Target="https://www.diodes.com/assets/Datasheets/ASMA6J_SERIES_LS.pdf" TargetMode="External"/><Relationship Id="rId_hyperlink_1180" Type="http://schemas.openxmlformats.org/officeDocument/2006/relationships/hyperlink" Target="https://www.diodes.com/assets/Datasheets/ASMA6J_SERIES_LS.pdf" TargetMode="External"/><Relationship Id="rId_hyperlink_1181" Type="http://schemas.openxmlformats.org/officeDocument/2006/relationships/hyperlink" Target="https://www.diodes.com/assets/Datasheets/ASMA6J_SERIES_LS.pdf" TargetMode="External"/><Relationship Id="rId_hyperlink_1182" Type="http://schemas.openxmlformats.org/officeDocument/2006/relationships/hyperlink" Target="https://www.diodes.com/assets/Datasheets/ASMA6J_SERIES_LS.pdf" TargetMode="External"/><Relationship Id="rId_hyperlink_1183" Type="http://schemas.openxmlformats.org/officeDocument/2006/relationships/hyperlink" Target="https://www.diodes.com/assets/Datasheets/ASMA6J_SERIES_LS.pdf" TargetMode="External"/><Relationship Id="rId_hyperlink_1184" Type="http://schemas.openxmlformats.org/officeDocument/2006/relationships/hyperlink" Target="https://www.diodes.com/assets/Datasheets/ASMA6J_SERIES_LS.pdf" TargetMode="External"/><Relationship Id="rId_hyperlink_1185" Type="http://schemas.openxmlformats.org/officeDocument/2006/relationships/hyperlink" Target="https://www.diodes.com/assets/Datasheets/ASMA6J_SERIES_LS.pdf" TargetMode="External"/><Relationship Id="rId_hyperlink_1186" Type="http://schemas.openxmlformats.org/officeDocument/2006/relationships/hyperlink" Target="https://www.diodes.com/assets/Datasheets/ASMA6J_SERIES_LS.pdf" TargetMode="External"/><Relationship Id="rId_hyperlink_1187" Type="http://schemas.openxmlformats.org/officeDocument/2006/relationships/hyperlink" Target="https://www.diodes.com/assets/Datasheets/ASMA6J_SERIES_LS.pdf" TargetMode="External"/><Relationship Id="rId_hyperlink_1188" Type="http://schemas.openxmlformats.org/officeDocument/2006/relationships/hyperlink" Target="https://www.diodes.com/assets/Datasheets/ASMA6J_SERIES_LS.pdf" TargetMode="External"/><Relationship Id="rId_hyperlink_1189" Type="http://schemas.openxmlformats.org/officeDocument/2006/relationships/hyperlink" Target="https://www.diodes.com/assets/Datasheets/ASMA6J_SERIES_LS.pdf" TargetMode="External"/><Relationship Id="rId_hyperlink_1190" Type="http://schemas.openxmlformats.org/officeDocument/2006/relationships/hyperlink" Target="https://www.diodes.com/assets/Datasheets/ASMA6J_SERIES_LS.pdf" TargetMode="External"/><Relationship Id="rId_hyperlink_1191" Type="http://schemas.openxmlformats.org/officeDocument/2006/relationships/hyperlink" Target="https://www.diodes.com/assets/Datasheets/ASMA6J_SERIES_LS.pdf" TargetMode="External"/><Relationship Id="rId_hyperlink_1192" Type="http://schemas.openxmlformats.org/officeDocument/2006/relationships/hyperlink" Target="https://www.diodes.com/assets/Datasheets/ASMA6J_SERIES_LS.pdf" TargetMode="External"/><Relationship Id="rId_hyperlink_1193" Type="http://schemas.openxmlformats.org/officeDocument/2006/relationships/hyperlink" Target="https://www.diodes.com/assets/Datasheets/ASMA6J_SERIES_LS.pdf" TargetMode="External"/><Relationship Id="rId_hyperlink_1194" Type="http://schemas.openxmlformats.org/officeDocument/2006/relationships/hyperlink" Target="https://www.diodes.com/assets/Datasheets/ASMA6J_SERIES_LS.pdf" TargetMode="External"/><Relationship Id="rId_hyperlink_1195" Type="http://schemas.openxmlformats.org/officeDocument/2006/relationships/hyperlink" Target="https://www.diodes.com/assets/Datasheets/ASMA6J_SERIES_LS.pdf" TargetMode="External"/><Relationship Id="rId_hyperlink_1196" Type="http://schemas.openxmlformats.org/officeDocument/2006/relationships/hyperlink" Target="https://www.diodes.com/assets/Datasheets/ASMA6J_SERIES_LS.pdf" TargetMode="External"/><Relationship Id="rId_hyperlink_1197" Type="http://schemas.openxmlformats.org/officeDocument/2006/relationships/hyperlink" Target="https://www.diodes.com/assets/Datasheets/ASMA6J_SERIES_LS.pdf" TargetMode="External"/><Relationship Id="rId_hyperlink_1198" Type="http://schemas.openxmlformats.org/officeDocument/2006/relationships/hyperlink" Target="https://www.diodes.com/assets/Datasheets/ASMA6J_SERIES_LS.pdf" TargetMode="External"/><Relationship Id="rId_hyperlink_1199" Type="http://schemas.openxmlformats.org/officeDocument/2006/relationships/hyperlink" Target="https://www.diodes.com/assets/Datasheets/ASMA6J_SERIES_LS.pdf" TargetMode="External"/><Relationship Id="rId_hyperlink_1200" Type="http://schemas.openxmlformats.org/officeDocument/2006/relationships/hyperlink" Target="https://www.diodes.com/assets/Datasheets/ASMA6J_SERIES_LS.pdf" TargetMode="External"/><Relationship Id="rId_hyperlink_1201" Type="http://schemas.openxmlformats.org/officeDocument/2006/relationships/hyperlink" Target="https://www.diodes.com/assets/Datasheets/ASMA6J_SERIES_LS.pdf" TargetMode="External"/><Relationship Id="rId_hyperlink_1202" Type="http://schemas.openxmlformats.org/officeDocument/2006/relationships/hyperlink" Target="https://www.diodes.com/assets/Datasheets/ASMA6J_SERIES_LS.pdf" TargetMode="External"/><Relationship Id="rId_hyperlink_1203" Type="http://schemas.openxmlformats.org/officeDocument/2006/relationships/hyperlink" Target="https://www.diodes.com/assets/Datasheets/ASMA6J_SERIES_LS.pdf" TargetMode="External"/><Relationship Id="rId_hyperlink_1204" Type="http://schemas.openxmlformats.org/officeDocument/2006/relationships/hyperlink" Target="https://www.diodes.com/assets/Datasheets/ASMA6J_SERIES_LS.pdf" TargetMode="External"/><Relationship Id="rId_hyperlink_1205" Type="http://schemas.openxmlformats.org/officeDocument/2006/relationships/hyperlink" Target="https://www.diodes.com/assets/Datasheets/ASMA6J_SERIES_LS.pdf" TargetMode="External"/><Relationship Id="rId_hyperlink_1206" Type="http://schemas.openxmlformats.org/officeDocument/2006/relationships/hyperlink" Target="https://www.diodes.com/assets/Datasheets/ASMA6J_SERIES_LS.pdf" TargetMode="External"/><Relationship Id="rId_hyperlink_1207" Type="http://schemas.openxmlformats.org/officeDocument/2006/relationships/hyperlink" Target="https://www.diodes.com/assets/Datasheets/ASMA6J_SERIES_LS.pdf" TargetMode="External"/><Relationship Id="rId_hyperlink_1208" Type="http://schemas.openxmlformats.org/officeDocument/2006/relationships/hyperlink" Target="https://www.diodes.com/assets/Datasheets/ASMA6J_SERIES_LS.pdf" TargetMode="External"/><Relationship Id="rId_hyperlink_1209" Type="http://schemas.openxmlformats.org/officeDocument/2006/relationships/hyperlink" Target="https://www.diodes.com/assets/Datasheets/ASMA6J_SERIES_LS.pdf" TargetMode="External"/><Relationship Id="rId_hyperlink_1210" Type="http://schemas.openxmlformats.org/officeDocument/2006/relationships/hyperlink" Target="https://www.diodes.com/assets/Datasheets/ASMA6J_SERIES_LS.pdf" TargetMode="External"/><Relationship Id="rId_hyperlink_1211" Type="http://schemas.openxmlformats.org/officeDocument/2006/relationships/hyperlink" Target="https://www.diodes.com/assets/Datasheets/ASMA6J_SERIES_LS.pdf" TargetMode="External"/><Relationship Id="rId_hyperlink_1212" Type="http://schemas.openxmlformats.org/officeDocument/2006/relationships/hyperlink" Target="https://www.diodes.com/assets/Datasheets/ASMA6J_SERIES_LS.pdf" TargetMode="External"/><Relationship Id="rId_hyperlink_1213" Type="http://schemas.openxmlformats.org/officeDocument/2006/relationships/hyperlink" Target="https://www.diodes.com/assets/Datasheets/ASMA6J_SERIES_LS.pdf" TargetMode="External"/><Relationship Id="rId_hyperlink_1214" Type="http://schemas.openxmlformats.org/officeDocument/2006/relationships/hyperlink" Target="https://www.diodes.com/assets/Datasheets/ASMA6J_SERIES_LS.pdf" TargetMode="External"/><Relationship Id="rId_hyperlink_1215" Type="http://schemas.openxmlformats.org/officeDocument/2006/relationships/hyperlink" Target="https://www.diodes.com/assets/Datasheets/ASMA6J_SERIES_LS.pdf" TargetMode="External"/><Relationship Id="rId_hyperlink_1216" Type="http://schemas.openxmlformats.org/officeDocument/2006/relationships/hyperlink" Target="https://www.diodes.com/assets/Datasheets/ASMA6J_SERIES_LS.pdf" TargetMode="External"/><Relationship Id="rId_hyperlink_1217" Type="http://schemas.openxmlformats.org/officeDocument/2006/relationships/hyperlink" Target="https://www.diodes.com/assets/Datasheets/ASMA6J_SERIES_LS.pdf" TargetMode="External"/><Relationship Id="rId_hyperlink_1218" Type="http://schemas.openxmlformats.org/officeDocument/2006/relationships/hyperlink" Target="https://www.diodes.com/assets/Datasheets/ASMA6J_SERIES_LS.pdf" TargetMode="External"/><Relationship Id="rId_hyperlink_1219" Type="http://schemas.openxmlformats.org/officeDocument/2006/relationships/hyperlink" Target="https://www.diodes.com/assets/Datasheets/ASMA6J_SERIES_LS.pdf" TargetMode="External"/><Relationship Id="rId_hyperlink_1220" Type="http://schemas.openxmlformats.org/officeDocument/2006/relationships/hyperlink" Target="https://www.diodes.com/assets/Datasheets/ASMA6J_SERIES_LS.pdf" TargetMode="External"/><Relationship Id="rId_hyperlink_1221" Type="http://schemas.openxmlformats.org/officeDocument/2006/relationships/hyperlink" Target="https://www.diodes.com/assets/Datasheets/ASMA6J_SERIES_LS.pdf" TargetMode="External"/><Relationship Id="rId_hyperlink_1222" Type="http://schemas.openxmlformats.org/officeDocument/2006/relationships/hyperlink" Target="https://www.diodes.com/assets/Datasheets/ASMA6J_SERIES_LS.pdf" TargetMode="External"/><Relationship Id="rId_hyperlink_1223" Type="http://schemas.openxmlformats.org/officeDocument/2006/relationships/hyperlink" Target="https://www.diodes.com/assets/Datasheets/ASMA6J_SERIES_LS.pdf" TargetMode="External"/><Relationship Id="rId_hyperlink_1224" Type="http://schemas.openxmlformats.org/officeDocument/2006/relationships/hyperlink" Target="https://www.diodes.com/assets/Datasheets/ASMA6J_SERIES_LS.pdf" TargetMode="External"/><Relationship Id="rId_hyperlink_1225" Type="http://schemas.openxmlformats.org/officeDocument/2006/relationships/hyperlink" Target="https://www.diodes.com/assets/Datasheets/ASMA6J_SERIES_LS.pdf" TargetMode="External"/><Relationship Id="rId_hyperlink_1226" Type="http://schemas.openxmlformats.org/officeDocument/2006/relationships/hyperlink" Target="https://www.diodes.com/assets/Datasheets/ASMA6J_SERIES_LS.pdf" TargetMode="External"/><Relationship Id="rId_hyperlink_1227" Type="http://schemas.openxmlformats.org/officeDocument/2006/relationships/hyperlink" Target="https://www.diodes.com/assets/Datasheets/ASMA6J_SERIES_LS.pdf" TargetMode="External"/><Relationship Id="rId_hyperlink_1228" Type="http://schemas.openxmlformats.org/officeDocument/2006/relationships/hyperlink" Target="https://www.diodes.com/assets/Datasheets/ASMA6J_SERIES_LS.pdf" TargetMode="External"/><Relationship Id="rId_hyperlink_1229" Type="http://schemas.openxmlformats.org/officeDocument/2006/relationships/hyperlink" Target="https://www.diodes.com/assets/Datasheets/ASMA6J_SERIES_LS.pdf" TargetMode="External"/><Relationship Id="rId_hyperlink_1230" Type="http://schemas.openxmlformats.org/officeDocument/2006/relationships/hyperlink" Target="https://www.diodes.com/assets/Datasheets/ASMA6J_SERIES_LS.pdf" TargetMode="External"/><Relationship Id="rId_hyperlink_1231" Type="http://schemas.openxmlformats.org/officeDocument/2006/relationships/hyperlink" Target="https://www.diodes.com/assets/Datasheets/ASMA6J_SERIES_LS.pdf" TargetMode="External"/><Relationship Id="rId_hyperlink_1232" Type="http://schemas.openxmlformats.org/officeDocument/2006/relationships/hyperlink" Target="https://www.diodes.com/assets/Datasheets/ASMA6J_SERIES_LS.pdf" TargetMode="External"/><Relationship Id="rId_hyperlink_1233" Type="http://schemas.openxmlformats.org/officeDocument/2006/relationships/hyperlink" Target="https://www.diodes.com/assets/Datasheets/ASMA6J_SERIES_LS.pdf" TargetMode="External"/><Relationship Id="rId_hyperlink_1234" Type="http://schemas.openxmlformats.org/officeDocument/2006/relationships/hyperlink" Target="https://www.diodes.com/assets/Datasheets/ASMA6J_SERIES_LS.pdf" TargetMode="External"/><Relationship Id="rId_hyperlink_1235" Type="http://schemas.openxmlformats.org/officeDocument/2006/relationships/hyperlink" Target="https://www.diodes.com/assets/Datasheets/ASMAJ_SERIES.pdf" TargetMode="External"/><Relationship Id="rId_hyperlink_1236" Type="http://schemas.openxmlformats.org/officeDocument/2006/relationships/hyperlink" Target="https://www.diodes.com/assets/Datasheets/ASMAJ_SERIES.pdf" TargetMode="External"/><Relationship Id="rId_hyperlink_1237" Type="http://schemas.openxmlformats.org/officeDocument/2006/relationships/hyperlink" Target="https://www.diodes.com/assets/Datasheets/ASMAJ_SERIES.pdf" TargetMode="External"/><Relationship Id="rId_hyperlink_1238" Type="http://schemas.openxmlformats.org/officeDocument/2006/relationships/hyperlink" Target="https://www.diodes.com/assets/Datasheets/ASMAJ_SERIES.pdf" TargetMode="External"/><Relationship Id="rId_hyperlink_1239" Type="http://schemas.openxmlformats.org/officeDocument/2006/relationships/hyperlink" Target="https://www.diodes.com/assets/Datasheets/ASMAJ_SERIES.pdf" TargetMode="External"/><Relationship Id="rId_hyperlink_1240" Type="http://schemas.openxmlformats.org/officeDocument/2006/relationships/hyperlink" Target="https://www.diodes.com/assets/Datasheets/ASMAJ_SERIES.pdf" TargetMode="External"/><Relationship Id="rId_hyperlink_1241" Type="http://schemas.openxmlformats.org/officeDocument/2006/relationships/hyperlink" Target="https://www.diodes.com/assets/Datasheets/ASMAJ_SERIES.pdf" TargetMode="External"/><Relationship Id="rId_hyperlink_1242" Type="http://schemas.openxmlformats.org/officeDocument/2006/relationships/hyperlink" Target="https://www.diodes.com/assets/Datasheets/ASMAJ_SERIES.pdf" TargetMode="External"/><Relationship Id="rId_hyperlink_1243" Type="http://schemas.openxmlformats.org/officeDocument/2006/relationships/hyperlink" Target="https://www.diodes.com/assets/Datasheets/ASMAJ_SERIES.pdf" TargetMode="External"/><Relationship Id="rId_hyperlink_1244" Type="http://schemas.openxmlformats.org/officeDocument/2006/relationships/hyperlink" Target="https://www.diodes.com/assets/Datasheets/ASMAJ_SERIES.pdf" TargetMode="External"/><Relationship Id="rId_hyperlink_1245" Type="http://schemas.openxmlformats.org/officeDocument/2006/relationships/hyperlink" Target="https://www.diodes.com/assets/Datasheets/ASMAJ_SERIES.pdf" TargetMode="External"/><Relationship Id="rId_hyperlink_1246" Type="http://schemas.openxmlformats.org/officeDocument/2006/relationships/hyperlink" Target="https://www.diodes.com/assets/Datasheets/ASMAJ_SERIES.pdf" TargetMode="External"/><Relationship Id="rId_hyperlink_1247" Type="http://schemas.openxmlformats.org/officeDocument/2006/relationships/hyperlink" Target="https://www.diodes.com/assets/Datasheets/ASMAJ_SERIES.pdf" TargetMode="External"/><Relationship Id="rId_hyperlink_1248" Type="http://schemas.openxmlformats.org/officeDocument/2006/relationships/hyperlink" Target="https://www.diodes.com/assets/Datasheets/ASMAJ_SERIES.pdf" TargetMode="External"/><Relationship Id="rId_hyperlink_1249" Type="http://schemas.openxmlformats.org/officeDocument/2006/relationships/hyperlink" Target="https://www.diodes.com/assets/Datasheets/ASMAJ_SERIES.pdf" TargetMode="External"/><Relationship Id="rId_hyperlink_1250" Type="http://schemas.openxmlformats.org/officeDocument/2006/relationships/hyperlink" Target="https://www.diodes.com/assets/Datasheets/ASMAJ_SERIES.pdf" TargetMode="External"/><Relationship Id="rId_hyperlink_1251" Type="http://schemas.openxmlformats.org/officeDocument/2006/relationships/hyperlink" Target="https://www.diodes.com/assets/Datasheets/ASMAJ_SERIES.pdf" TargetMode="External"/><Relationship Id="rId_hyperlink_1252" Type="http://schemas.openxmlformats.org/officeDocument/2006/relationships/hyperlink" Target="https://www.diodes.com/assets/Datasheets/ASMAJ_SERIES.pdf" TargetMode="External"/><Relationship Id="rId_hyperlink_1253" Type="http://schemas.openxmlformats.org/officeDocument/2006/relationships/hyperlink" Target="https://www.diodes.com/assets/Datasheets/ASMAJ_SERIES.pdf" TargetMode="External"/><Relationship Id="rId_hyperlink_1254" Type="http://schemas.openxmlformats.org/officeDocument/2006/relationships/hyperlink" Target="https://www.diodes.com/assets/Datasheets/ASMAJ_SERIES.pdf" TargetMode="External"/><Relationship Id="rId_hyperlink_1255" Type="http://schemas.openxmlformats.org/officeDocument/2006/relationships/hyperlink" Target="https://www.diodes.com/assets/Datasheets/ASMAJ_SERIES.pdf" TargetMode="External"/><Relationship Id="rId_hyperlink_1256" Type="http://schemas.openxmlformats.org/officeDocument/2006/relationships/hyperlink" Target="https://www.diodes.com/assets/Datasheets/ASMAJ_SERIES.pdf" TargetMode="External"/><Relationship Id="rId_hyperlink_1257" Type="http://schemas.openxmlformats.org/officeDocument/2006/relationships/hyperlink" Target="https://www.diodes.com/assets/Datasheets/ASMAJ_SERIES.pdf" TargetMode="External"/><Relationship Id="rId_hyperlink_1258" Type="http://schemas.openxmlformats.org/officeDocument/2006/relationships/hyperlink" Target="https://www.diodes.com/assets/Datasheets/ASMAJ_SERIES.pdf" TargetMode="External"/><Relationship Id="rId_hyperlink_1259" Type="http://schemas.openxmlformats.org/officeDocument/2006/relationships/hyperlink" Target="https://www.diodes.com/assets/Datasheets/ASMAJ_SERIES.pdf" TargetMode="External"/><Relationship Id="rId_hyperlink_1260" Type="http://schemas.openxmlformats.org/officeDocument/2006/relationships/hyperlink" Target="https://www.diodes.com/assets/Datasheets/ASMAJ_SERIES.pdf" TargetMode="External"/><Relationship Id="rId_hyperlink_1261" Type="http://schemas.openxmlformats.org/officeDocument/2006/relationships/hyperlink" Target="https://www.diodes.com/assets/Datasheets/ASMAJ_SERIES.pdf" TargetMode="External"/><Relationship Id="rId_hyperlink_1262" Type="http://schemas.openxmlformats.org/officeDocument/2006/relationships/hyperlink" Target="https://www.diodes.com/assets/Datasheets/ASMAJ_SERIES.pdf" TargetMode="External"/><Relationship Id="rId_hyperlink_1263" Type="http://schemas.openxmlformats.org/officeDocument/2006/relationships/hyperlink" Target="https://www.diodes.com/assets/Datasheets/ASMAJ_SERIES.pdf" TargetMode="External"/><Relationship Id="rId_hyperlink_1264" Type="http://schemas.openxmlformats.org/officeDocument/2006/relationships/hyperlink" Target="https://www.diodes.com/assets/Datasheets/ASMAJ_SERIES.pdf" TargetMode="External"/><Relationship Id="rId_hyperlink_1265" Type="http://schemas.openxmlformats.org/officeDocument/2006/relationships/hyperlink" Target="https://www.diodes.com/assets/Datasheets/ASMAJ_SERIES.pdf" TargetMode="External"/><Relationship Id="rId_hyperlink_1266" Type="http://schemas.openxmlformats.org/officeDocument/2006/relationships/hyperlink" Target="https://www.diodes.com/assets/Datasheets/ASMAJ_SERIES.pdf" TargetMode="External"/><Relationship Id="rId_hyperlink_1267" Type="http://schemas.openxmlformats.org/officeDocument/2006/relationships/hyperlink" Target="https://www.diodes.com/assets/Datasheets/ASMAJ_SERIES.pdf" TargetMode="External"/><Relationship Id="rId_hyperlink_1268" Type="http://schemas.openxmlformats.org/officeDocument/2006/relationships/hyperlink" Target="https://www.diodes.com/assets/Datasheets/ASMAJ_SERIES.pdf" TargetMode="External"/><Relationship Id="rId_hyperlink_1269" Type="http://schemas.openxmlformats.org/officeDocument/2006/relationships/hyperlink" Target="https://www.diodes.com/assets/Datasheets/ASMAJ_SERIES.pdf" TargetMode="External"/><Relationship Id="rId_hyperlink_1270" Type="http://schemas.openxmlformats.org/officeDocument/2006/relationships/hyperlink" Target="https://www.diodes.com/assets/Datasheets/ASMAJ_SERIES.pdf" TargetMode="External"/><Relationship Id="rId_hyperlink_1271" Type="http://schemas.openxmlformats.org/officeDocument/2006/relationships/hyperlink" Target="https://www.diodes.com/assets/Datasheets/ASMAJ_SERIES.pdf" TargetMode="External"/><Relationship Id="rId_hyperlink_1272" Type="http://schemas.openxmlformats.org/officeDocument/2006/relationships/hyperlink" Target="https://www.diodes.com/assets/Datasheets/ASMAJ_SERIES.pdf" TargetMode="External"/><Relationship Id="rId_hyperlink_1273" Type="http://schemas.openxmlformats.org/officeDocument/2006/relationships/hyperlink" Target="https://www.diodes.com/assets/Datasheets/ASMAJ_SERIES.pdf" TargetMode="External"/><Relationship Id="rId_hyperlink_1274" Type="http://schemas.openxmlformats.org/officeDocument/2006/relationships/hyperlink" Target="https://www.diodes.com/assets/Datasheets/ASMAJ_SERIES.pdf" TargetMode="External"/><Relationship Id="rId_hyperlink_1275" Type="http://schemas.openxmlformats.org/officeDocument/2006/relationships/hyperlink" Target="https://www.diodes.com/assets/Datasheets/ASMAJ_SERIES.pdf" TargetMode="External"/><Relationship Id="rId_hyperlink_1276" Type="http://schemas.openxmlformats.org/officeDocument/2006/relationships/hyperlink" Target="https://www.diodes.com/assets/Datasheets/ASMAJ_SERIES.pdf" TargetMode="External"/><Relationship Id="rId_hyperlink_1277" Type="http://schemas.openxmlformats.org/officeDocument/2006/relationships/hyperlink" Target="https://www.diodes.com/assets/Datasheets/ASMAJ_SERIES.pdf" TargetMode="External"/><Relationship Id="rId_hyperlink_1278" Type="http://schemas.openxmlformats.org/officeDocument/2006/relationships/hyperlink" Target="https://www.diodes.com/assets/Datasheets/ASMAJ_SERIES.pdf" TargetMode="External"/><Relationship Id="rId_hyperlink_1279" Type="http://schemas.openxmlformats.org/officeDocument/2006/relationships/hyperlink" Target="https://www.diodes.com/assets/Datasheets/ASMAJ_SERIES.pdf" TargetMode="External"/><Relationship Id="rId_hyperlink_1280" Type="http://schemas.openxmlformats.org/officeDocument/2006/relationships/hyperlink" Target="https://www.diodes.com/assets/Datasheets/ASMAJ_SERIES.pdf" TargetMode="External"/><Relationship Id="rId_hyperlink_1281" Type="http://schemas.openxmlformats.org/officeDocument/2006/relationships/hyperlink" Target="https://www.diodes.com/assets/Datasheets/ASMAJ_SERIES.pdf" TargetMode="External"/><Relationship Id="rId_hyperlink_1282" Type="http://schemas.openxmlformats.org/officeDocument/2006/relationships/hyperlink" Target="https://www.diodes.com/assets/Datasheets/ASMAJ_SERIES.pdf" TargetMode="External"/><Relationship Id="rId_hyperlink_1283" Type="http://schemas.openxmlformats.org/officeDocument/2006/relationships/hyperlink" Target="https://www.diodes.com/assets/Datasheets/ASMAJ_SERIES.pdf" TargetMode="External"/><Relationship Id="rId_hyperlink_1284" Type="http://schemas.openxmlformats.org/officeDocument/2006/relationships/hyperlink" Target="https://www.diodes.com/assets/Datasheets/ASMAJ_SERIES.pdf" TargetMode="External"/><Relationship Id="rId_hyperlink_1285" Type="http://schemas.openxmlformats.org/officeDocument/2006/relationships/hyperlink" Target="https://www.diodes.com/assets/Datasheets/ASMAJ_SERIES.pdf" TargetMode="External"/><Relationship Id="rId_hyperlink_1286" Type="http://schemas.openxmlformats.org/officeDocument/2006/relationships/hyperlink" Target="https://www.diodes.com/assets/Datasheets/ASMAJ_SERIES.pdf" TargetMode="External"/><Relationship Id="rId_hyperlink_1287" Type="http://schemas.openxmlformats.org/officeDocument/2006/relationships/hyperlink" Target="https://www.diodes.com/assets/Datasheets/ASMAJ_SERIES.pdf" TargetMode="External"/><Relationship Id="rId_hyperlink_1288" Type="http://schemas.openxmlformats.org/officeDocument/2006/relationships/hyperlink" Target="https://www.diodes.com/assets/Datasheets/ASMAJ_SERIES.pdf" TargetMode="External"/><Relationship Id="rId_hyperlink_1289" Type="http://schemas.openxmlformats.org/officeDocument/2006/relationships/hyperlink" Target="https://www.diodes.com/assets/Datasheets/ASMAJ_SERIES.pdf" TargetMode="External"/><Relationship Id="rId_hyperlink_1290" Type="http://schemas.openxmlformats.org/officeDocument/2006/relationships/hyperlink" Target="https://www.diodes.com/assets/Datasheets/ASMAJ_SERIES.pdf" TargetMode="External"/><Relationship Id="rId_hyperlink_1291" Type="http://schemas.openxmlformats.org/officeDocument/2006/relationships/hyperlink" Target="https://www.diodes.com/assets/Datasheets/ASMAJ_SERIES.pdf" TargetMode="External"/><Relationship Id="rId_hyperlink_1292" Type="http://schemas.openxmlformats.org/officeDocument/2006/relationships/hyperlink" Target="https://www.diodes.com/assets/Datasheets/ASMAJ_SERIES.pdf" TargetMode="External"/><Relationship Id="rId_hyperlink_1293" Type="http://schemas.openxmlformats.org/officeDocument/2006/relationships/hyperlink" Target="https://www.diodes.com/assets/Datasheets/ASMAJ_SERIES.pdf" TargetMode="External"/><Relationship Id="rId_hyperlink_1294" Type="http://schemas.openxmlformats.org/officeDocument/2006/relationships/hyperlink" Target="https://www.diodes.com/assets/Datasheets/ASMAJ_SERIES.pdf" TargetMode="External"/><Relationship Id="rId_hyperlink_1295" Type="http://schemas.openxmlformats.org/officeDocument/2006/relationships/hyperlink" Target="https://www.diodes.com/assets/Datasheets/ASMAJ_SERIES.pdf" TargetMode="External"/><Relationship Id="rId_hyperlink_1296" Type="http://schemas.openxmlformats.org/officeDocument/2006/relationships/hyperlink" Target="https://www.diodes.com/assets/Datasheets/ASMAJ_SERIES.pdf" TargetMode="External"/><Relationship Id="rId_hyperlink_1297" Type="http://schemas.openxmlformats.org/officeDocument/2006/relationships/hyperlink" Target="https://www.diodes.com/assets/Datasheets/ASMAJ_SERIES.pdf" TargetMode="External"/><Relationship Id="rId_hyperlink_1298" Type="http://schemas.openxmlformats.org/officeDocument/2006/relationships/hyperlink" Target="https://www.diodes.com/assets/Datasheets/ASMAJ_SERIES.pdf" TargetMode="External"/><Relationship Id="rId_hyperlink_1299" Type="http://schemas.openxmlformats.org/officeDocument/2006/relationships/hyperlink" Target="https://www.diodes.com/assets/Datasheets/ASMAJ_SERIES.pdf" TargetMode="External"/><Relationship Id="rId_hyperlink_1300" Type="http://schemas.openxmlformats.org/officeDocument/2006/relationships/hyperlink" Target="https://www.diodes.com/assets/Datasheets/ASMAJ_SERIES.pdf" TargetMode="External"/><Relationship Id="rId_hyperlink_1301" Type="http://schemas.openxmlformats.org/officeDocument/2006/relationships/hyperlink" Target="https://www.diodes.com/assets/Datasheets/ASMAJ_SERIES.pdf" TargetMode="External"/><Relationship Id="rId_hyperlink_1302" Type="http://schemas.openxmlformats.org/officeDocument/2006/relationships/hyperlink" Target="https://www.diodes.com/assets/Datasheets/ASMAJ_SERIES.pdf" TargetMode="External"/><Relationship Id="rId_hyperlink_1303" Type="http://schemas.openxmlformats.org/officeDocument/2006/relationships/hyperlink" Target="https://www.diodes.com/assets/Datasheets/ASMAJ_SERIES.pdf" TargetMode="External"/><Relationship Id="rId_hyperlink_1304" Type="http://schemas.openxmlformats.org/officeDocument/2006/relationships/hyperlink" Target="https://www.diodes.com/assets/Datasheets/ASMAJ_SERIES.pdf" TargetMode="External"/><Relationship Id="rId_hyperlink_1305" Type="http://schemas.openxmlformats.org/officeDocument/2006/relationships/hyperlink" Target="https://www.diodes.com/assets/Datasheets/ASMAJ_SERIES.pdf" TargetMode="External"/><Relationship Id="rId_hyperlink_1306" Type="http://schemas.openxmlformats.org/officeDocument/2006/relationships/hyperlink" Target="https://www.diodes.com/assets/Datasheets/ASMAJ_SERIES.pdf" TargetMode="External"/><Relationship Id="rId_hyperlink_1307" Type="http://schemas.openxmlformats.org/officeDocument/2006/relationships/hyperlink" Target="https://www.diodes.com/assets/Datasheets/ASMAJ_SERIES.pdf" TargetMode="External"/><Relationship Id="rId_hyperlink_1308" Type="http://schemas.openxmlformats.org/officeDocument/2006/relationships/hyperlink" Target="https://www.diodes.com/assets/Datasheets/ASMAJ_SERIES.pdf" TargetMode="External"/><Relationship Id="rId_hyperlink_1309" Type="http://schemas.openxmlformats.org/officeDocument/2006/relationships/hyperlink" Target="https://www.diodes.com/assets/Datasheets/ASMAJ_SERIES.pdf" TargetMode="External"/><Relationship Id="rId_hyperlink_1310" Type="http://schemas.openxmlformats.org/officeDocument/2006/relationships/hyperlink" Target="https://www.diodes.com/assets/Datasheets/ASMAJ_SERIES.pdf" TargetMode="External"/><Relationship Id="rId_hyperlink_1311" Type="http://schemas.openxmlformats.org/officeDocument/2006/relationships/hyperlink" Target="https://www.diodes.com/assets/Datasheets/ASMAJ_SERIES.pdf" TargetMode="External"/><Relationship Id="rId_hyperlink_1312" Type="http://schemas.openxmlformats.org/officeDocument/2006/relationships/hyperlink" Target="https://www.diodes.com/assets/Datasheets/ASMAJ_SERIES.pdf" TargetMode="External"/><Relationship Id="rId_hyperlink_1313" Type="http://schemas.openxmlformats.org/officeDocument/2006/relationships/hyperlink" Target="https://www.diodes.com/assets/Datasheets/ASMAJ_SERIES.pdf" TargetMode="External"/><Relationship Id="rId_hyperlink_1314" Type="http://schemas.openxmlformats.org/officeDocument/2006/relationships/hyperlink" Target="https://www.diodes.com/assets/Datasheets/ASMAJ_SERIES.pdf" TargetMode="External"/><Relationship Id="rId_hyperlink_1315" Type="http://schemas.openxmlformats.org/officeDocument/2006/relationships/hyperlink" Target="https://www.diodes.com/assets/Datasheets/ASMBJ_SERIES.pdf" TargetMode="External"/><Relationship Id="rId_hyperlink_1316" Type="http://schemas.openxmlformats.org/officeDocument/2006/relationships/hyperlink" Target="https://www.diodes.com/assets/Datasheets/ASMBJ_SERIES.pdf" TargetMode="External"/><Relationship Id="rId_hyperlink_1317" Type="http://schemas.openxmlformats.org/officeDocument/2006/relationships/hyperlink" Target="https://www.diodes.com/assets/Datasheets/ASMBJ_SERIES.pdf" TargetMode="External"/><Relationship Id="rId_hyperlink_1318" Type="http://schemas.openxmlformats.org/officeDocument/2006/relationships/hyperlink" Target="https://www.diodes.com/assets/Datasheets/ASMBJ_SERIES.pdf" TargetMode="External"/><Relationship Id="rId_hyperlink_1319" Type="http://schemas.openxmlformats.org/officeDocument/2006/relationships/hyperlink" Target="https://www.diodes.com/assets/Datasheets/ASMBJ_SERIES.pdf" TargetMode="External"/><Relationship Id="rId_hyperlink_1320" Type="http://schemas.openxmlformats.org/officeDocument/2006/relationships/hyperlink" Target="https://www.diodes.com/assets/Datasheets/ASMBJ_SERIES.pdf" TargetMode="External"/><Relationship Id="rId_hyperlink_1321" Type="http://schemas.openxmlformats.org/officeDocument/2006/relationships/hyperlink" Target="https://www.diodes.com/assets/Datasheets/ASMBJ_SERIES.pdf" TargetMode="External"/><Relationship Id="rId_hyperlink_1322" Type="http://schemas.openxmlformats.org/officeDocument/2006/relationships/hyperlink" Target="https://www.diodes.com/assets/Datasheets/ASMBJ_SERIES.pdf" TargetMode="External"/><Relationship Id="rId_hyperlink_1323" Type="http://schemas.openxmlformats.org/officeDocument/2006/relationships/hyperlink" Target="https://www.diodes.com/assets/Datasheets/ASMBJ_SERIES.pdf" TargetMode="External"/><Relationship Id="rId_hyperlink_1324" Type="http://schemas.openxmlformats.org/officeDocument/2006/relationships/hyperlink" Target="https://www.diodes.com/assets/Datasheets/ASMBJ_SERIES.pdf" TargetMode="External"/><Relationship Id="rId_hyperlink_1325" Type="http://schemas.openxmlformats.org/officeDocument/2006/relationships/hyperlink" Target="https://www.diodes.com/assets/Datasheets/ASMBJ_SERIES.pdf" TargetMode="External"/><Relationship Id="rId_hyperlink_1326" Type="http://schemas.openxmlformats.org/officeDocument/2006/relationships/hyperlink" Target="https://www.diodes.com/assets/Datasheets/ASMBJ_SERIES.pdf" TargetMode="External"/><Relationship Id="rId_hyperlink_1327" Type="http://schemas.openxmlformats.org/officeDocument/2006/relationships/hyperlink" Target="https://www.diodes.com/assets/Datasheets/ASMBJ_SERIES.pdf" TargetMode="External"/><Relationship Id="rId_hyperlink_1328" Type="http://schemas.openxmlformats.org/officeDocument/2006/relationships/hyperlink" Target="https://www.diodes.com/assets/Datasheets/ASMBJ_SERIES.pdf" TargetMode="External"/><Relationship Id="rId_hyperlink_1329" Type="http://schemas.openxmlformats.org/officeDocument/2006/relationships/hyperlink" Target="https://www.diodes.com/assets/Datasheets/ASMBJ_SERIES.pdf" TargetMode="External"/><Relationship Id="rId_hyperlink_1330" Type="http://schemas.openxmlformats.org/officeDocument/2006/relationships/hyperlink" Target="https://www.diodes.com/assets/Datasheets/ASMBJ_SERIES.pdf" TargetMode="External"/><Relationship Id="rId_hyperlink_1331" Type="http://schemas.openxmlformats.org/officeDocument/2006/relationships/hyperlink" Target="https://www.diodes.com/assets/Datasheets/ASMBJ_SERIES.pdf" TargetMode="External"/><Relationship Id="rId_hyperlink_1332" Type="http://schemas.openxmlformats.org/officeDocument/2006/relationships/hyperlink" Target="https://www.diodes.com/assets/Datasheets/ASMBJ_SERIES.pdf" TargetMode="External"/><Relationship Id="rId_hyperlink_1333" Type="http://schemas.openxmlformats.org/officeDocument/2006/relationships/hyperlink" Target="https://www.diodes.com/assets/Datasheets/ASMBJ_SERIES.pdf" TargetMode="External"/><Relationship Id="rId_hyperlink_1334" Type="http://schemas.openxmlformats.org/officeDocument/2006/relationships/hyperlink" Target="https://www.diodes.com/assets/Datasheets/ASMBJ_SERIES.pdf" TargetMode="External"/><Relationship Id="rId_hyperlink_1335" Type="http://schemas.openxmlformats.org/officeDocument/2006/relationships/hyperlink" Target="https://www.diodes.com/assets/Datasheets/ASMBJ_SERIES.pdf" TargetMode="External"/><Relationship Id="rId_hyperlink_1336" Type="http://schemas.openxmlformats.org/officeDocument/2006/relationships/hyperlink" Target="https://www.diodes.com/assets/Datasheets/ASMBJ_SERIES.pdf" TargetMode="External"/><Relationship Id="rId_hyperlink_1337" Type="http://schemas.openxmlformats.org/officeDocument/2006/relationships/hyperlink" Target="https://www.diodes.com/assets/Datasheets/ASMBJ_SERIES.pdf" TargetMode="External"/><Relationship Id="rId_hyperlink_1338" Type="http://schemas.openxmlformats.org/officeDocument/2006/relationships/hyperlink" Target="https://www.diodes.com/assets/Datasheets/ASMBJ_SERIES.pdf" TargetMode="External"/><Relationship Id="rId_hyperlink_1339" Type="http://schemas.openxmlformats.org/officeDocument/2006/relationships/hyperlink" Target="https://www.diodes.com/assets/Datasheets/ASMBJ_SERIES.pdf" TargetMode="External"/><Relationship Id="rId_hyperlink_1340" Type="http://schemas.openxmlformats.org/officeDocument/2006/relationships/hyperlink" Target="https://www.diodes.com/assets/Datasheets/ASMBJ_SERIES.pdf" TargetMode="External"/><Relationship Id="rId_hyperlink_1341" Type="http://schemas.openxmlformats.org/officeDocument/2006/relationships/hyperlink" Target="https://www.diodes.com/assets/Datasheets/ASMBJ_SERIES.pdf" TargetMode="External"/><Relationship Id="rId_hyperlink_1342" Type="http://schemas.openxmlformats.org/officeDocument/2006/relationships/hyperlink" Target="https://www.diodes.com/assets/Datasheets/ASMBJ_SERIES.pdf" TargetMode="External"/><Relationship Id="rId_hyperlink_1343" Type="http://schemas.openxmlformats.org/officeDocument/2006/relationships/hyperlink" Target="https://www.diodes.com/assets/Datasheets/ASMBJ_SERIES.pdf" TargetMode="External"/><Relationship Id="rId_hyperlink_1344" Type="http://schemas.openxmlformats.org/officeDocument/2006/relationships/hyperlink" Target="https://www.diodes.com/assets/Datasheets/ASMBJ_SERIES.pdf" TargetMode="External"/><Relationship Id="rId_hyperlink_1345" Type="http://schemas.openxmlformats.org/officeDocument/2006/relationships/hyperlink" Target="https://www.diodes.com/assets/Datasheets/ASMBJ_SERIES.pdf" TargetMode="External"/><Relationship Id="rId_hyperlink_1346" Type="http://schemas.openxmlformats.org/officeDocument/2006/relationships/hyperlink" Target="https://www.diodes.com/assets/Datasheets/ASMBJ_SERIES.pdf" TargetMode="External"/><Relationship Id="rId_hyperlink_1347" Type="http://schemas.openxmlformats.org/officeDocument/2006/relationships/hyperlink" Target="https://www.diodes.com/assets/Datasheets/ASMBJ_SERIES.pdf" TargetMode="External"/><Relationship Id="rId_hyperlink_1348" Type="http://schemas.openxmlformats.org/officeDocument/2006/relationships/hyperlink" Target="https://www.diodes.com/assets/Datasheets/ASMBJ_SERIES.pdf" TargetMode="External"/><Relationship Id="rId_hyperlink_1349" Type="http://schemas.openxmlformats.org/officeDocument/2006/relationships/hyperlink" Target="https://www.diodes.com/assets/Datasheets/ASMBJ_SERIES.pdf" TargetMode="External"/><Relationship Id="rId_hyperlink_1350" Type="http://schemas.openxmlformats.org/officeDocument/2006/relationships/hyperlink" Target="https://www.diodes.com/assets/Datasheets/ASMBJ_SERIES.pdf" TargetMode="External"/><Relationship Id="rId_hyperlink_1351" Type="http://schemas.openxmlformats.org/officeDocument/2006/relationships/hyperlink" Target="https://www.diodes.com/assets/Datasheets/ASMBJ_SERIES.pdf" TargetMode="External"/><Relationship Id="rId_hyperlink_1352" Type="http://schemas.openxmlformats.org/officeDocument/2006/relationships/hyperlink" Target="https://www.diodes.com/assets/Datasheets/ASMBJ_SERIES.pdf" TargetMode="External"/><Relationship Id="rId_hyperlink_1353" Type="http://schemas.openxmlformats.org/officeDocument/2006/relationships/hyperlink" Target="https://www.diodes.com/assets/Datasheets/ASMBJ_SERIES.pdf" TargetMode="External"/><Relationship Id="rId_hyperlink_1354" Type="http://schemas.openxmlformats.org/officeDocument/2006/relationships/hyperlink" Target="https://www.diodes.com/assets/Datasheets/ASMBJ_SERIES.pdf" TargetMode="External"/><Relationship Id="rId_hyperlink_1355" Type="http://schemas.openxmlformats.org/officeDocument/2006/relationships/hyperlink" Target="https://www.diodes.com/assets/Datasheets/ASMBJ_SERIES.pdf" TargetMode="External"/><Relationship Id="rId_hyperlink_1356" Type="http://schemas.openxmlformats.org/officeDocument/2006/relationships/hyperlink" Target="https://www.diodes.com/assets/Datasheets/ASMBJ_SERIES.pdf" TargetMode="External"/><Relationship Id="rId_hyperlink_1357" Type="http://schemas.openxmlformats.org/officeDocument/2006/relationships/hyperlink" Target="https://www.diodes.com/assets/Datasheets/ASMBJ_SERIES.pdf" TargetMode="External"/><Relationship Id="rId_hyperlink_1358" Type="http://schemas.openxmlformats.org/officeDocument/2006/relationships/hyperlink" Target="https://www.diodes.com/assets/Datasheets/ASMBJ_SERIES.pdf" TargetMode="External"/><Relationship Id="rId_hyperlink_1359" Type="http://schemas.openxmlformats.org/officeDocument/2006/relationships/hyperlink" Target="https://www.diodes.com/assets/Datasheets/ASMBJ_SERIES.pdf" TargetMode="External"/><Relationship Id="rId_hyperlink_1360" Type="http://schemas.openxmlformats.org/officeDocument/2006/relationships/hyperlink" Target="https://www.diodes.com/assets/Datasheets/ASMBJ_SERIES.pdf" TargetMode="External"/><Relationship Id="rId_hyperlink_1361" Type="http://schemas.openxmlformats.org/officeDocument/2006/relationships/hyperlink" Target="https://www.diodes.com/assets/Datasheets/ASMBJ_SERIES.pdf" TargetMode="External"/><Relationship Id="rId_hyperlink_1362" Type="http://schemas.openxmlformats.org/officeDocument/2006/relationships/hyperlink" Target="https://www.diodes.com/assets/Datasheets/ASMBJ_SERIES.pdf" TargetMode="External"/><Relationship Id="rId_hyperlink_1363" Type="http://schemas.openxmlformats.org/officeDocument/2006/relationships/hyperlink" Target="https://www.diodes.com/assets/Datasheets/ASMBJ_SERIES.pdf" TargetMode="External"/><Relationship Id="rId_hyperlink_1364" Type="http://schemas.openxmlformats.org/officeDocument/2006/relationships/hyperlink" Target="https://www.diodes.com/assets/Datasheets/ASMBJ_SERIES.pdf" TargetMode="External"/><Relationship Id="rId_hyperlink_1365" Type="http://schemas.openxmlformats.org/officeDocument/2006/relationships/hyperlink" Target="https://www.diodes.com/assets/Datasheets/ASMBJ_SERIES.pdf" TargetMode="External"/><Relationship Id="rId_hyperlink_1366" Type="http://schemas.openxmlformats.org/officeDocument/2006/relationships/hyperlink" Target="https://www.diodes.com/assets/Datasheets/ASMBJ_SERIES.pdf" TargetMode="External"/><Relationship Id="rId_hyperlink_1367" Type="http://schemas.openxmlformats.org/officeDocument/2006/relationships/hyperlink" Target="https://www.diodes.com/assets/Datasheets/ASMBJ_SERIES.pdf" TargetMode="External"/><Relationship Id="rId_hyperlink_1368" Type="http://schemas.openxmlformats.org/officeDocument/2006/relationships/hyperlink" Target="https://www.diodes.com/assets/Datasheets/ASMBJ_SERIES.pdf" TargetMode="External"/><Relationship Id="rId_hyperlink_1369" Type="http://schemas.openxmlformats.org/officeDocument/2006/relationships/hyperlink" Target="https://www.diodes.com/assets/Datasheets/ASMBJ_SERIES.pdf" TargetMode="External"/><Relationship Id="rId_hyperlink_1370" Type="http://schemas.openxmlformats.org/officeDocument/2006/relationships/hyperlink" Target="https://www.diodes.com/assets/Datasheets/ASMBJ_SERIES.pdf" TargetMode="External"/><Relationship Id="rId_hyperlink_1371" Type="http://schemas.openxmlformats.org/officeDocument/2006/relationships/hyperlink" Target="https://www.diodes.com/assets/Datasheets/ASMBJ_SERIES.pdf" TargetMode="External"/><Relationship Id="rId_hyperlink_1372" Type="http://schemas.openxmlformats.org/officeDocument/2006/relationships/hyperlink" Target="https://www.diodes.com/assets/Datasheets/ASMBJ_SERIES.pdf" TargetMode="External"/><Relationship Id="rId_hyperlink_1373" Type="http://schemas.openxmlformats.org/officeDocument/2006/relationships/hyperlink" Target="https://www.diodes.com/assets/Datasheets/ASMBJ_SERIES.pdf" TargetMode="External"/><Relationship Id="rId_hyperlink_1374" Type="http://schemas.openxmlformats.org/officeDocument/2006/relationships/hyperlink" Target="https://www.diodes.com/assets/Datasheets/ASMBJ_SERIES.pdf" TargetMode="External"/><Relationship Id="rId_hyperlink_1375" Type="http://schemas.openxmlformats.org/officeDocument/2006/relationships/hyperlink" Target="https://www.diodes.com/assets/Datasheets/ASMBJ_SERIES.pdf" TargetMode="External"/><Relationship Id="rId_hyperlink_1376" Type="http://schemas.openxmlformats.org/officeDocument/2006/relationships/hyperlink" Target="https://www.diodes.com/assets/Datasheets/ASMBJ_SERIES.pdf" TargetMode="External"/><Relationship Id="rId_hyperlink_1377" Type="http://schemas.openxmlformats.org/officeDocument/2006/relationships/hyperlink" Target="https://www.diodes.com/assets/Datasheets/ASMBJ_SERIES.pdf" TargetMode="External"/><Relationship Id="rId_hyperlink_1378" Type="http://schemas.openxmlformats.org/officeDocument/2006/relationships/hyperlink" Target="https://www.diodes.com/assets/Datasheets/ASMBJ_SERIES.pdf" TargetMode="External"/><Relationship Id="rId_hyperlink_1379" Type="http://schemas.openxmlformats.org/officeDocument/2006/relationships/hyperlink" Target="https://www.diodes.com/assets/Datasheets/ASMBJ_SERIES.pdf" TargetMode="External"/><Relationship Id="rId_hyperlink_1380" Type="http://schemas.openxmlformats.org/officeDocument/2006/relationships/hyperlink" Target="https://www.diodes.com/assets/Datasheets/ASMBJ_SERIES.pdf" TargetMode="External"/><Relationship Id="rId_hyperlink_1381" Type="http://schemas.openxmlformats.org/officeDocument/2006/relationships/hyperlink" Target="https://www.diodes.com/assets/Datasheets/ASMBJ_SERIES.pdf" TargetMode="External"/><Relationship Id="rId_hyperlink_1382" Type="http://schemas.openxmlformats.org/officeDocument/2006/relationships/hyperlink" Target="https://www.diodes.com/assets/Datasheets/ASMBJ_SERIES.pdf" TargetMode="External"/><Relationship Id="rId_hyperlink_1383" Type="http://schemas.openxmlformats.org/officeDocument/2006/relationships/hyperlink" Target="https://www.diodes.com/assets/Datasheets/ASMBJ_SERIES.pdf" TargetMode="External"/><Relationship Id="rId_hyperlink_1384" Type="http://schemas.openxmlformats.org/officeDocument/2006/relationships/hyperlink" Target="https://www.diodes.com/assets/Datasheets/ASMBJ_SERIES.pdf" TargetMode="External"/><Relationship Id="rId_hyperlink_1385" Type="http://schemas.openxmlformats.org/officeDocument/2006/relationships/hyperlink" Target="https://www.diodes.com/assets/Datasheets/ASMBJ_SERIES.pdf" TargetMode="External"/><Relationship Id="rId_hyperlink_1386" Type="http://schemas.openxmlformats.org/officeDocument/2006/relationships/hyperlink" Target="https://www.diodes.com/assets/Datasheets/ASMBJ_SERIES.pdf" TargetMode="External"/><Relationship Id="rId_hyperlink_1387" Type="http://schemas.openxmlformats.org/officeDocument/2006/relationships/hyperlink" Target="https://www.diodes.com/assets/Datasheets/ASMBJ_SERIES.pdf" TargetMode="External"/><Relationship Id="rId_hyperlink_1388" Type="http://schemas.openxmlformats.org/officeDocument/2006/relationships/hyperlink" Target="https://www.diodes.com/assets/Datasheets/ASMBJ_SERIES.pdf" TargetMode="External"/><Relationship Id="rId_hyperlink_1389" Type="http://schemas.openxmlformats.org/officeDocument/2006/relationships/hyperlink" Target="https://www.diodes.com/assets/Datasheets/ASMCJ_SERIES.pdf" TargetMode="External"/><Relationship Id="rId_hyperlink_1390" Type="http://schemas.openxmlformats.org/officeDocument/2006/relationships/hyperlink" Target="https://www.diodes.com/assets/Datasheets/ASMCJ_SERIES.pdf" TargetMode="External"/><Relationship Id="rId_hyperlink_1391" Type="http://schemas.openxmlformats.org/officeDocument/2006/relationships/hyperlink" Target="https://www.diodes.com/assets/Datasheets/ASMCJ_SERIES.pdf" TargetMode="External"/><Relationship Id="rId_hyperlink_1392" Type="http://schemas.openxmlformats.org/officeDocument/2006/relationships/hyperlink" Target="https://www.diodes.com/assets/Datasheets/ASMCJ_SERIES.pdf" TargetMode="External"/><Relationship Id="rId_hyperlink_1393" Type="http://schemas.openxmlformats.org/officeDocument/2006/relationships/hyperlink" Target="https://www.diodes.com/assets/Datasheets/ASMCJ_SERIES.pdf" TargetMode="External"/><Relationship Id="rId_hyperlink_1394" Type="http://schemas.openxmlformats.org/officeDocument/2006/relationships/hyperlink" Target="https://www.diodes.com/assets/Datasheets/ASMCJ_SERIES.pdf" TargetMode="External"/><Relationship Id="rId_hyperlink_1395" Type="http://schemas.openxmlformats.org/officeDocument/2006/relationships/hyperlink" Target="https://www.diodes.com/assets/Datasheets/ASMCJ_SERIES.pdf" TargetMode="External"/><Relationship Id="rId_hyperlink_1396" Type="http://schemas.openxmlformats.org/officeDocument/2006/relationships/hyperlink" Target="https://www.diodes.com/assets/Datasheets/ASMCJ_SERIES.pdf" TargetMode="External"/><Relationship Id="rId_hyperlink_1397" Type="http://schemas.openxmlformats.org/officeDocument/2006/relationships/hyperlink" Target="https://www.diodes.com/assets/Datasheets/ASMCJ_SERIES.pdf" TargetMode="External"/><Relationship Id="rId_hyperlink_1398" Type="http://schemas.openxmlformats.org/officeDocument/2006/relationships/hyperlink" Target="https://www.diodes.com/assets/Datasheets/ASMCJ_SERIES.pdf" TargetMode="External"/><Relationship Id="rId_hyperlink_1399" Type="http://schemas.openxmlformats.org/officeDocument/2006/relationships/hyperlink" Target="https://www.diodes.com/assets/Datasheets/ASMCJ_SERIES.pdf" TargetMode="External"/><Relationship Id="rId_hyperlink_1400" Type="http://schemas.openxmlformats.org/officeDocument/2006/relationships/hyperlink" Target="https://www.diodes.com/assets/Datasheets/ASMCJ_SERIES.pdf" TargetMode="External"/><Relationship Id="rId_hyperlink_1401" Type="http://schemas.openxmlformats.org/officeDocument/2006/relationships/hyperlink" Target="https://www.diodes.com/assets/Datasheets/ASMCJ_SERIES.pdf" TargetMode="External"/><Relationship Id="rId_hyperlink_1402" Type="http://schemas.openxmlformats.org/officeDocument/2006/relationships/hyperlink" Target="https://www.diodes.com/assets/Datasheets/ASMCJ_SERIES.pdf" TargetMode="External"/><Relationship Id="rId_hyperlink_1403" Type="http://schemas.openxmlformats.org/officeDocument/2006/relationships/hyperlink" Target="https://www.diodes.com/assets/Datasheets/ASMCJ_SERIES.pdf" TargetMode="External"/><Relationship Id="rId_hyperlink_1404" Type="http://schemas.openxmlformats.org/officeDocument/2006/relationships/hyperlink" Target="https://www.diodes.com/assets/Datasheets/ASMCJ_SERIES.pdf" TargetMode="External"/><Relationship Id="rId_hyperlink_1405" Type="http://schemas.openxmlformats.org/officeDocument/2006/relationships/hyperlink" Target="https://www.diodes.com/assets/Datasheets/ASMCJ_SERIES.pdf" TargetMode="External"/><Relationship Id="rId_hyperlink_1406" Type="http://schemas.openxmlformats.org/officeDocument/2006/relationships/hyperlink" Target="https://www.diodes.com/assets/Datasheets/ASMCJ_SERIES.pdf" TargetMode="External"/><Relationship Id="rId_hyperlink_1407" Type="http://schemas.openxmlformats.org/officeDocument/2006/relationships/hyperlink" Target="https://www.diodes.com/assets/Datasheets/ASMCJ_SERIES.pdf" TargetMode="External"/><Relationship Id="rId_hyperlink_1408" Type="http://schemas.openxmlformats.org/officeDocument/2006/relationships/hyperlink" Target="https://www.diodes.com/assets/Datasheets/ASMCJ_SERIES.pdf" TargetMode="External"/><Relationship Id="rId_hyperlink_1409" Type="http://schemas.openxmlformats.org/officeDocument/2006/relationships/hyperlink" Target="https://www.diodes.com/assets/Datasheets/ASMCJ_SERIES.pdf" TargetMode="External"/><Relationship Id="rId_hyperlink_1410" Type="http://schemas.openxmlformats.org/officeDocument/2006/relationships/hyperlink" Target="https://www.diodes.com/assets/Datasheets/ASMCJ_SERIES.pdf" TargetMode="External"/><Relationship Id="rId_hyperlink_1411" Type="http://schemas.openxmlformats.org/officeDocument/2006/relationships/hyperlink" Target="https://www.diodes.com/assets/Datasheets/ASMCJ_SERIES.pdf" TargetMode="External"/><Relationship Id="rId_hyperlink_1412" Type="http://schemas.openxmlformats.org/officeDocument/2006/relationships/hyperlink" Target="https://www.diodes.com/assets/Datasheets/ASMCJ_SERIES.pdf" TargetMode="External"/><Relationship Id="rId_hyperlink_1413" Type="http://schemas.openxmlformats.org/officeDocument/2006/relationships/hyperlink" Target="https://www.diodes.com/assets/Datasheets/ASMCJ_SERIES.pdf" TargetMode="External"/><Relationship Id="rId_hyperlink_1414" Type="http://schemas.openxmlformats.org/officeDocument/2006/relationships/hyperlink" Target="https://www.diodes.com/assets/Datasheets/ASMCJ_SERIES.pdf" TargetMode="External"/><Relationship Id="rId_hyperlink_1415" Type="http://schemas.openxmlformats.org/officeDocument/2006/relationships/hyperlink" Target="https://www.diodes.com/assets/Datasheets/ASMCJ_SERIES.pdf" TargetMode="External"/><Relationship Id="rId_hyperlink_1416" Type="http://schemas.openxmlformats.org/officeDocument/2006/relationships/hyperlink" Target="https://www.diodes.com/assets/Datasheets/ASMCJ_SERIES.pdf" TargetMode="External"/><Relationship Id="rId_hyperlink_1417" Type="http://schemas.openxmlformats.org/officeDocument/2006/relationships/hyperlink" Target="https://www.diodes.com/assets/Datasheets/ASMCJ_SERIES.pdf" TargetMode="External"/><Relationship Id="rId_hyperlink_1418" Type="http://schemas.openxmlformats.org/officeDocument/2006/relationships/hyperlink" Target="https://www.diodes.com/assets/Datasheets/ASMCJ_SERIES.pdf" TargetMode="External"/><Relationship Id="rId_hyperlink_1419" Type="http://schemas.openxmlformats.org/officeDocument/2006/relationships/hyperlink" Target="https://www.diodes.com/assets/Datasheets/ASMCJ_SERIES.pdf" TargetMode="External"/><Relationship Id="rId_hyperlink_1420" Type="http://schemas.openxmlformats.org/officeDocument/2006/relationships/hyperlink" Target="https://www.diodes.com/assets/Datasheets/ASMCJ_SERIES.pdf" TargetMode="External"/><Relationship Id="rId_hyperlink_1421" Type="http://schemas.openxmlformats.org/officeDocument/2006/relationships/hyperlink" Target="https://www.diodes.com/assets/Datasheets/ASMCJ_SERIES.pdf" TargetMode="External"/><Relationship Id="rId_hyperlink_1422" Type="http://schemas.openxmlformats.org/officeDocument/2006/relationships/hyperlink" Target="https://www.diodes.com/assets/Datasheets/ASMCJ_SERIES.pdf" TargetMode="External"/><Relationship Id="rId_hyperlink_1423" Type="http://schemas.openxmlformats.org/officeDocument/2006/relationships/hyperlink" Target="https://www.diodes.com/assets/Datasheets/ASMCJ_SERIES.pdf" TargetMode="External"/><Relationship Id="rId_hyperlink_1424" Type="http://schemas.openxmlformats.org/officeDocument/2006/relationships/hyperlink" Target="https://www.diodes.com/assets/Datasheets/ASMCJ_SERIES.pdf" TargetMode="External"/><Relationship Id="rId_hyperlink_1425" Type="http://schemas.openxmlformats.org/officeDocument/2006/relationships/hyperlink" Target="https://www.diodes.com/assets/Datasheets/ASMCJ_SERIES.pdf" TargetMode="External"/><Relationship Id="rId_hyperlink_1426" Type="http://schemas.openxmlformats.org/officeDocument/2006/relationships/hyperlink" Target="https://www.diodes.com/assets/Datasheets/ASMCJ_SERIES.pdf" TargetMode="External"/><Relationship Id="rId_hyperlink_1427" Type="http://schemas.openxmlformats.org/officeDocument/2006/relationships/hyperlink" Target="https://www.diodes.com/assets/Datasheets/ASMCJ_SERIES.pdf" TargetMode="External"/><Relationship Id="rId_hyperlink_1428" Type="http://schemas.openxmlformats.org/officeDocument/2006/relationships/hyperlink" Target="https://www.diodes.com/assets/Datasheets/ASMCJ_SERIES.pdf" TargetMode="External"/><Relationship Id="rId_hyperlink_1429" Type="http://schemas.openxmlformats.org/officeDocument/2006/relationships/hyperlink" Target="https://www.diodes.com/assets/Datasheets/ASMCJ_SERIES.pdf" TargetMode="External"/><Relationship Id="rId_hyperlink_1430" Type="http://schemas.openxmlformats.org/officeDocument/2006/relationships/hyperlink" Target="https://www.diodes.com/assets/Datasheets/ASMCJ_SERIES.pdf" TargetMode="External"/><Relationship Id="rId_hyperlink_1431" Type="http://schemas.openxmlformats.org/officeDocument/2006/relationships/hyperlink" Target="https://www.diodes.com/assets/Datasheets/ASMCJ_SERIES.pdf" TargetMode="External"/><Relationship Id="rId_hyperlink_1432" Type="http://schemas.openxmlformats.org/officeDocument/2006/relationships/hyperlink" Target="https://www.diodes.com/assets/Datasheets/ASMCJ_SERIES.pdf" TargetMode="External"/><Relationship Id="rId_hyperlink_1433" Type="http://schemas.openxmlformats.org/officeDocument/2006/relationships/hyperlink" Target="https://www.diodes.com/assets/Datasheets/ASMCJ_SERIES.pdf" TargetMode="External"/><Relationship Id="rId_hyperlink_1434" Type="http://schemas.openxmlformats.org/officeDocument/2006/relationships/hyperlink" Target="https://www.diodes.com/assets/Datasheets/ASMCJ_SERIES.pdf" TargetMode="External"/><Relationship Id="rId_hyperlink_1435" Type="http://schemas.openxmlformats.org/officeDocument/2006/relationships/hyperlink" Target="https://www.diodes.com/assets/Datasheets/ASMCJ_SERIES.pdf" TargetMode="External"/><Relationship Id="rId_hyperlink_1436" Type="http://schemas.openxmlformats.org/officeDocument/2006/relationships/hyperlink" Target="https://www.diodes.com/assets/Datasheets/ASMCJ_SERIES.pdf" TargetMode="External"/><Relationship Id="rId_hyperlink_1437" Type="http://schemas.openxmlformats.org/officeDocument/2006/relationships/hyperlink" Target="https://www.diodes.com/assets/Datasheets/ASMCJ_SERIES.pdf" TargetMode="External"/><Relationship Id="rId_hyperlink_1438" Type="http://schemas.openxmlformats.org/officeDocument/2006/relationships/hyperlink" Target="https://www.diodes.com/assets/Datasheets/ASMCJ_SERIES.pdf" TargetMode="External"/><Relationship Id="rId_hyperlink_1439" Type="http://schemas.openxmlformats.org/officeDocument/2006/relationships/hyperlink" Target="https://www.diodes.com/assets/Datasheets/ASMCJ_SERIES.pdf" TargetMode="External"/><Relationship Id="rId_hyperlink_1440" Type="http://schemas.openxmlformats.org/officeDocument/2006/relationships/hyperlink" Target="https://www.diodes.com/assets/Datasheets/ASMCJ_SERIES.pdf" TargetMode="External"/><Relationship Id="rId_hyperlink_1441" Type="http://schemas.openxmlformats.org/officeDocument/2006/relationships/hyperlink" Target="https://www.diodes.com/assets/Datasheets/ASMCJ_SERIES.pdf" TargetMode="External"/><Relationship Id="rId_hyperlink_1442" Type="http://schemas.openxmlformats.org/officeDocument/2006/relationships/hyperlink" Target="https://www.diodes.com/assets/Datasheets/ASMCJ_SERIES.pdf" TargetMode="External"/><Relationship Id="rId_hyperlink_1443" Type="http://schemas.openxmlformats.org/officeDocument/2006/relationships/hyperlink" Target="https://www.diodes.com/assets/Datasheets/ASMCJ_SERIES.pdf" TargetMode="External"/><Relationship Id="rId_hyperlink_1444" Type="http://schemas.openxmlformats.org/officeDocument/2006/relationships/hyperlink" Target="https://www.diodes.com/assets/Datasheets/ASMCJ_SERIES.pdf" TargetMode="External"/><Relationship Id="rId_hyperlink_1445" Type="http://schemas.openxmlformats.org/officeDocument/2006/relationships/hyperlink" Target="https://www.diodes.com/assets/Datasheets/ASMCJ_SERIES.pdf" TargetMode="External"/><Relationship Id="rId_hyperlink_1446" Type="http://schemas.openxmlformats.org/officeDocument/2006/relationships/hyperlink" Target="https://www.diodes.com/assets/Datasheets/ASMCJ_SERIES.pdf" TargetMode="External"/><Relationship Id="rId_hyperlink_1447" Type="http://schemas.openxmlformats.org/officeDocument/2006/relationships/hyperlink" Target="https://www.diodes.com/assets/Datasheets/ASMCJ_SERIES.pdf" TargetMode="External"/><Relationship Id="rId_hyperlink_1448" Type="http://schemas.openxmlformats.org/officeDocument/2006/relationships/hyperlink" Target="https://www.diodes.com/assets/Datasheets/ASMCJ_SERIES.pdf" TargetMode="External"/><Relationship Id="rId_hyperlink_1449" Type="http://schemas.openxmlformats.org/officeDocument/2006/relationships/hyperlink" Target="https://www.diodes.com/assets/Datasheets/ASMCJ_SERIES.pdf" TargetMode="External"/><Relationship Id="rId_hyperlink_1450" Type="http://schemas.openxmlformats.org/officeDocument/2006/relationships/hyperlink" Target="https://www.diodes.com/assets/Datasheets/ASMCJ_SERIES.pdf" TargetMode="External"/><Relationship Id="rId_hyperlink_1451" Type="http://schemas.openxmlformats.org/officeDocument/2006/relationships/hyperlink" Target="https://www.diodes.com/assets/Datasheets/ASMCJ_SERIES.pdf" TargetMode="External"/><Relationship Id="rId_hyperlink_1452" Type="http://schemas.openxmlformats.org/officeDocument/2006/relationships/hyperlink" Target="https://www.diodes.com/assets/Datasheets/ASMCJ_SERIES.pdf" TargetMode="External"/><Relationship Id="rId_hyperlink_1453" Type="http://schemas.openxmlformats.org/officeDocument/2006/relationships/hyperlink" Target="https://www.diodes.com/assets/Datasheets/ASMCJ_SERIES.pdf" TargetMode="External"/><Relationship Id="rId_hyperlink_1454" Type="http://schemas.openxmlformats.org/officeDocument/2006/relationships/hyperlink" Target="https://www.diodes.com/assets/Datasheets/ASMCJ_SERIES.pdf" TargetMode="External"/><Relationship Id="rId_hyperlink_1455" Type="http://schemas.openxmlformats.org/officeDocument/2006/relationships/hyperlink" Target="https://www.diodes.com/assets/Datasheets/ASMCJ_SERIES.pdf" TargetMode="External"/><Relationship Id="rId_hyperlink_1456" Type="http://schemas.openxmlformats.org/officeDocument/2006/relationships/hyperlink" Target="https://www.diodes.com/assets/Datasheets/ASMCJ_SERIES.pdf" TargetMode="External"/><Relationship Id="rId_hyperlink_1457" Type="http://schemas.openxmlformats.org/officeDocument/2006/relationships/hyperlink" Target="https://www.diodes.com/assets/Datasheets/ASMCJ_SERIES.pdf" TargetMode="External"/><Relationship Id="rId_hyperlink_1458" Type="http://schemas.openxmlformats.org/officeDocument/2006/relationships/hyperlink" Target="https://www.diodes.com/assets/Datasheets/ASMCJ_SERIES.pdf" TargetMode="External"/><Relationship Id="rId_hyperlink_1459" Type="http://schemas.openxmlformats.org/officeDocument/2006/relationships/hyperlink" Target="https://www.diodes.com/assets/Datasheets/ASMCJ_SERIES.pdf" TargetMode="External"/><Relationship Id="rId_hyperlink_1460" Type="http://schemas.openxmlformats.org/officeDocument/2006/relationships/hyperlink" Target="https://www.diodes.com/assets/Datasheets/ASMCJ_SERIES.pdf" TargetMode="External"/><Relationship Id="rId_hyperlink_1461" Type="http://schemas.openxmlformats.org/officeDocument/2006/relationships/hyperlink" Target="https://www.diodes.com/assets/Datasheets/DFLT5V0AQ-DFLT40AQ.pdf" TargetMode="External"/><Relationship Id="rId_hyperlink_1462" Type="http://schemas.openxmlformats.org/officeDocument/2006/relationships/hyperlink" Target="https://www.diodes.com/assets/Datasheets/DFLT5V0AQ-DFLT40AQ.pdf" TargetMode="External"/><Relationship Id="rId_hyperlink_1463" Type="http://schemas.openxmlformats.org/officeDocument/2006/relationships/hyperlink" Target="https://www.diodes.com/assets/Datasheets/DFLT5V0AQ-DFLT40AQ.pdf" TargetMode="External"/><Relationship Id="rId_hyperlink_1464" Type="http://schemas.openxmlformats.org/officeDocument/2006/relationships/hyperlink" Target="https://www.diodes.com/assets/Datasheets/DFLT5V0AQ-DFLT40AQ.pdf" TargetMode="External"/><Relationship Id="rId_hyperlink_1465" Type="http://schemas.openxmlformats.org/officeDocument/2006/relationships/hyperlink" Target="https://www.diodes.com/assets/Datasheets/DFLT5V0AQ-DFLT40AQ.pdf" TargetMode="External"/><Relationship Id="rId_hyperlink_1466" Type="http://schemas.openxmlformats.org/officeDocument/2006/relationships/hyperlink" Target="https://www.diodes.com/assets/Datasheets/DFLT5V0AQ-DFLT40AQ.pdf" TargetMode="External"/><Relationship Id="rId_hyperlink_1467" Type="http://schemas.openxmlformats.org/officeDocument/2006/relationships/hyperlink" Target="https://www.diodes.com/assets/Datasheets/DFLT5V0AQ-DFLT40AQ.pdf" TargetMode="External"/><Relationship Id="rId_hyperlink_1468" Type="http://schemas.openxmlformats.org/officeDocument/2006/relationships/hyperlink" Target="https://www.diodes.com/assets/Datasheets/DFLT5V0AQ-DFLT40AQ.pdf" TargetMode="External"/><Relationship Id="rId_hyperlink_1469" Type="http://schemas.openxmlformats.org/officeDocument/2006/relationships/hyperlink" Target="https://www.diodes.com/assets/Datasheets/DFLT5V0AQ-DFLT40AQ.pdf" TargetMode="External"/><Relationship Id="rId_hyperlink_1470" Type="http://schemas.openxmlformats.org/officeDocument/2006/relationships/hyperlink" Target="https://www.diodes.com/assets/Datasheets/DFLT5V0AQ-DFLT40AQ.pdf" TargetMode="External"/><Relationship Id="rId_hyperlink_1471" Type="http://schemas.openxmlformats.org/officeDocument/2006/relationships/hyperlink" Target="https://www.diodes.com/assets/Datasheets/DFLT5V0AQ-DFLT40AQ.pdf" TargetMode="External"/><Relationship Id="rId_hyperlink_1472" Type="http://schemas.openxmlformats.org/officeDocument/2006/relationships/hyperlink" Target="https://www.diodes.com/assets/Datasheets/DFLT5V0AQ-DFLT40AQ.pdf" TargetMode="External"/><Relationship Id="rId_hyperlink_1473" Type="http://schemas.openxmlformats.org/officeDocument/2006/relationships/hyperlink" Target="https://www.diodes.com/assets/Datasheets/P6SMAJ5.0ADFQ_P6SMAJ85ADFQ.pdf" TargetMode="External"/><Relationship Id="rId_hyperlink_1474" Type="http://schemas.openxmlformats.org/officeDocument/2006/relationships/hyperlink" Target="https://www.diodes.com/assets/Datasheets/P6SMAJ5.0ADFQ_P6SMAJ85ADFQ.pdf" TargetMode="External"/><Relationship Id="rId_hyperlink_1475" Type="http://schemas.openxmlformats.org/officeDocument/2006/relationships/hyperlink" Target="https://www.diodes.com/assets/Datasheets/P6SMAJ5.0ADFQ_P6SMAJ85ADFQ.pdf" TargetMode="External"/><Relationship Id="rId_hyperlink_1476" Type="http://schemas.openxmlformats.org/officeDocument/2006/relationships/hyperlink" Target="https://www.diodes.com/assets/Datasheets/P6SMAJ5.0ADFQ_P6SMAJ85ADFQ.pdf" TargetMode="External"/><Relationship Id="rId_hyperlink_1477" Type="http://schemas.openxmlformats.org/officeDocument/2006/relationships/hyperlink" Target="https://www.diodes.com/assets/Datasheets/P6SMAJ5.0ADFQ_P6SMAJ85ADFQ.pdf" TargetMode="External"/><Relationship Id="rId_hyperlink_1478" Type="http://schemas.openxmlformats.org/officeDocument/2006/relationships/hyperlink" Target="https://www.diodes.com/assets/Datasheets/P6SMAJ5.0ADFQ_P6SMAJ85ADFQ.pdf" TargetMode="External"/><Relationship Id="rId_hyperlink_1479" Type="http://schemas.openxmlformats.org/officeDocument/2006/relationships/hyperlink" Target="https://www.diodes.com/assets/Datasheets/P6SMAJ5.0ADFQ_P6SMAJ85ADFQ.pdf" TargetMode="External"/><Relationship Id="rId_hyperlink_1480" Type="http://schemas.openxmlformats.org/officeDocument/2006/relationships/hyperlink" Target="https://www.diodes.com/assets/Datasheets/P6SMAJ5.0ADFQ_P6SMAJ85ADFQ.pdf" TargetMode="External"/><Relationship Id="rId_hyperlink_1481" Type="http://schemas.openxmlformats.org/officeDocument/2006/relationships/hyperlink" Target="https://www.diodes.com/assets/Datasheets/P6SMAJ5.0ADFQ_P6SMAJ85ADFQ.pdf" TargetMode="External"/><Relationship Id="rId_hyperlink_1482" Type="http://schemas.openxmlformats.org/officeDocument/2006/relationships/hyperlink" Target="https://www.diodes.com/assets/Datasheets/P6SMAJ5.0ADFQ_P6SMAJ85ADFQ.pdf" TargetMode="External"/><Relationship Id="rId_hyperlink_1483" Type="http://schemas.openxmlformats.org/officeDocument/2006/relationships/hyperlink" Target="https://www.diodes.com/assets/Datasheets/P6SMAJ5.0ADFQ_P6SMAJ85ADFQ.pdf" TargetMode="External"/><Relationship Id="rId_hyperlink_1484" Type="http://schemas.openxmlformats.org/officeDocument/2006/relationships/hyperlink" Target="https://www.diodes.com/assets/Datasheets/P6SMAJ5.0ADFQ_P6SMAJ85ADFQ.pdf" TargetMode="External"/><Relationship Id="rId_hyperlink_1485" Type="http://schemas.openxmlformats.org/officeDocument/2006/relationships/hyperlink" Target="https://www.diodes.com/assets/Datasheets/P6SMAJ5.0ADFQ_P6SMAJ85ADFQ.pdf" TargetMode="External"/><Relationship Id="rId_hyperlink_1486" Type="http://schemas.openxmlformats.org/officeDocument/2006/relationships/hyperlink" Target="https://www.diodes.com/assets/Datasheets/P6SMAJ5.0ADFQ_P6SMAJ85ADFQ.pdf" TargetMode="External"/><Relationship Id="rId_hyperlink_1487" Type="http://schemas.openxmlformats.org/officeDocument/2006/relationships/hyperlink" Target="https://www.diodes.com/assets/Datasheets/P6SMAJ5.0ADFQ_P6SMAJ85ADFQ.pdf" TargetMode="External"/><Relationship Id="rId_hyperlink_1488" Type="http://schemas.openxmlformats.org/officeDocument/2006/relationships/hyperlink" Target="https://www.diodes.com/assets/Datasheets/P6SMAJ5.0ADFQ_P6SMAJ85ADFQ.pdf" TargetMode="External"/><Relationship Id="rId_hyperlink_1489" Type="http://schemas.openxmlformats.org/officeDocument/2006/relationships/hyperlink" Target="https://www.diodes.com/assets/Datasheets/P6SMAJ5.0ADFQ_P6SMAJ85ADFQ.pdf" TargetMode="External"/><Relationship Id="rId_hyperlink_1490" Type="http://schemas.openxmlformats.org/officeDocument/2006/relationships/hyperlink" Target="https://www.diodes.com/assets/Datasheets/P6SMAJ5.0ADFQ_P6SMAJ85ADFQ.pdf" TargetMode="External"/><Relationship Id="rId_hyperlink_1491" Type="http://schemas.openxmlformats.org/officeDocument/2006/relationships/hyperlink" Target="https://www.diodes.com/assets/Datasheets/P6SMAJ5.0ADFQ_P6SMAJ85ADFQ.pdf" TargetMode="External"/><Relationship Id="rId_hyperlink_1492" Type="http://schemas.openxmlformats.org/officeDocument/2006/relationships/hyperlink" Target="https://www.diodes.com/assets/Datasheets/P6SMAJ5.0ADFQ_P6SMAJ85ADFQ.pdf" TargetMode="External"/><Relationship Id="rId_hyperlink_1493" Type="http://schemas.openxmlformats.org/officeDocument/2006/relationships/hyperlink" Target="https://www.diodes.com/assets/Datasheets/P6SMAJ5.0ADFQ_P6SMAJ85ADFQ.pdf" TargetMode="External"/><Relationship Id="rId_hyperlink_1494" Type="http://schemas.openxmlformats.org/officeDocument/2006/relationships/hyperlink" Target="https://www.diodes.com/assets/Datasheets/P6SMAJ5.0ADFQ_P6SMAJ85ADFQ.pdf" TargetMode="External"/><Relationship Id="rId_hyperlink_1495" Type="http://schemas.openxmlformats.org/officeDocument/2006/relationships/hyperlink" Target="https://www.diodes.com/assets/Datasheets/P6SMAJ5.0ADFQ_P6SMAJ85ADFQ.pdf" TargetMode="External"/><Relationship Id="rId_hyperlink_1496" Type="http://schemas.openxmlformats.org/officeDocument/2006/relationships/hyperlink" Target="https://www.diodes.com/assets/Datasheets/P6SMAJ5.0ADFQ_P6SMAJ85ADFQ.pdf" TargetMode="External"/><Relationship Id="rId_hyperlink_1497" Type="http://schemas.openxmlformats.org/officeDocument/2006/relationships/hyperlink" Target="https://www.diodes.com/assets/Datasheets/P6SMAJ5.0ADFQ_P6SMAJ85ADFQ.pdf" TargetMode="External"/><Relationship Id="rId_hyperlink_1498" Type="http://schemas.openxmlformats.org/officeDocument/2006/relationships/hyperlink" Target="https://www.diodes.com/assets/Datasheets/P6SMAJ5.0ADFQ_P6SMAJ85ADFQ.pdf" TargetMode="External"/><Relationship Id="rId_hyperlink_1499" Type="http://schemas.openxmlformats.org/officeDocument/2006/relationships/hyperlink" Target="https://www.diodes.com/assets/Datasheets/P6SMAJ5.0ADFQ_P6SMAJ85ADFQ.pdf" TargetMode="External"/><Relationship Id="rId_hyperlink_1500" Type="http://schemas.openxmlformats.org/officeDocument/2006/relationships/hyperlink" Target="https://www.diodes.com/assets/Datasheets/P6SMAJ5.0ADFQ_P6SMAJ85ADFQ.pdf" TargetMode="External"/><Relationship Id="rId_hyperlink_1501" Type="http://schemas.openxmlformats.org/officeDocument/2006/relationships/hyperlink" Target="https://www.diodes.com/assets/Datasheets/P6SMAJ5.0ADFQ_P6SMAJ85ADFQ.pdf" TargetMode="External"/><Relationship Id="rId_hyperlink_1502" Type="http://schemas.openxmlformats.org/officeDocument/2006/relationships/hyperlink" Target="https://www.diodes.com/assets/Datasheets/P6SMAJ5.0ADFQ_P6SMAJ85ADFQ.pdf" TargetMode="External"/><Relationship Id="rId_hyperlink_1503" Type="http://schemas.openxmlformats.org/officeDocument/2006/relationships/hyperlink" Target="https://www.diodes.com/assets/Datasheets/P6SMAJ5.0ADFQ_P6SMAJ85ADFQ.pdf" TargetMode="External"/><Relationship Id="rId_hyperlink_1504" Type="http://schemas.openxmlformats.org/officeDocument/2006/relationships/hyperlink" Target="https://www.diodes.com/assets/Datasheets/P6SMAJ5.0ADFQ_P6SMAJ85ADFQ.pdf" TargetMode="External"/><Relationship Id="rId_hyperlink_1505" Type="http://schemas.openxmlformats.org/officeDocument/2006/relationships/hyperlink" Target="https://www.diodes.com/assets/Datasheets/P6SMAJ5.0ADFQ_P6SMAJ85ADFQ.pdf" TargetMode="External"/><Relationship Id="rId_hyperlink_1506" Type="http://schemas.openxmlformats.org/officeDocument/2006/relationships/hyperlink" Target="https://www.diodes.com/assets/Datasheets/P6SMAJ5.0ADFQ_P6SMAJ85ADFQ.pdf" TargetMode="External"/><Relationship Id="rId_hyperlink_1507" Type="http://schemas.openxmlformats.org/officeDocument/2006/relationships/hyperlink" Target="https://www.diodes.com/assets/Datasheets/P6SMAJ5.0ADFQ_P6SMAJ85ADFQ.pdf" TargetMode="External"/><Relationship Id="rId_hyperlink_1508" Type="http://schemas.openxmlformats.org/officeDocument/2006/relationships/hyperlink" Target="https://www.diodes.com/assets/Datasheets/P6SMAJ5.0ADFQ_P6SMAJ85ADFQ.pdf" TargetMode="External"/><Relationship Id="rId_hyperlink_1509" Type="http://schemas.openxmlformats.org/officeDocument/2006/relationships/hyperlink" Target="https://www.diodes.com/assets/Datasheets/P6SMAJ5.0ADFQ_P6SMAJ85ADFQ.pdf" TargetMode="External"/><Relationship Id="rId_hyperlink_1510" Type="http://schemas.openxmlformats.org/officeDocument/2006/relationships/hyperlink" Target="https://www.diodes.com/assets/Datasheets/SMA6J5.0CAQ-SMA6J70CAQ.pdf" TargetMode="External"/><Relationship Id="rId_hyperlink_1511" Type="http://schemas.openxmlformats.org/officeDocument/2006/relationships/hyperlink" Target="https://www.diodes.com/assets/Datasheets/SMA6J5.0CAQ-SMA6J70CAQ.pdf" TargetMode="External"/><Relationship Id="rId_hyperlink_1512" Type="http://schemas.openxmlformats.org/officeDocument/2006/relationships/hyperlink" Target="https://www.diodes.com/assets/Datasheets/SMA6J5.0CAQ-SMA6J70CAQ.pdf" TargetMode="External"/><Relationship Id="rId_hyperlink_1513" Type="http://schemas.openxmlformats.org/officeDocument/2006/relationships/hyperlink" Target="https://www.diodes.com/assets/Datasheets/SMA6J5.0CAQ-SMA6J70CAQ.pdf" TargetMode="External"/><Relationship Id="rId_hyperlink_1514" Type="http://schemas.openxmlformats.org/officeDocument/2006/relationships/hyperlink" Target="https://www.diodes.com/assets/Datasheets/SMA6J5.0CAQ-SMA6J70CAQ.pdf" TargetMode="External"/><Relationship Id="rId_hyperlink_1515" Type="http://schemas.openxmlformats.org/officeDocument/2006/relationships/hyperlink" Target="https://www.diodes.com/assets/Datasheets/SMA6J5.0CAQ-SMA6J70CAQ.pdf" TargetMode="External"/><Relationship Id="rId_hyperlink_1516" Type="http://schemas.openxmlformats.org/officeDocument/2006/relationships/hyperlink" Target="https://www.diodes.com/assets/Datasheets/SMA6J5.0CAQ-SMA6J70CAQ.pdf" TargetMode="External"/><Relationship Id="rId_hyperlink_1517" Type="http://schemas.openxmlformats.org/officeDocument/2006/relationships/hyperlink" Target="https://www.diodes.com/assets/Datasheets/SMA6J5.0CAQ-SMA6J70CAQ.pdf" TargetMode="External"/><Relationship Id="rId_hyperlink_1518" Type="http://schemas.openxmlformats.org/officeDocument/2006/relationships/hyperlink" Target="https://www.diodes.com/assets/Datasheets/SMA6J5.0CAQ-SMA6J70CAQ.pdf" TargetMode="External"/><Relationship Id="rId_hyperlink_1519" Type="http://schemas.openxmlformats.org/officeDocument/2006/relationships/hyperlink" Target="https://www.diodes.com/assets/Datasheets/SMA6J5.0CAQ-SMA6J70CAQ.pdf" TargetMode="External"/><Relationship Id="rId_hyperlink_1520" Type="http://schemas.openxmlformats.org/officeDocument/2006/relationships/hyperlink" Target="https://www.diodes.com/assets/Datasheets/SMA6J5.0CAQ-SMA6J70CAQ.pdf" TargetMode="External"/><Relationship Id="rId_hyperlink_1521" Type="http://schemas.openxmlformats.org/officeDocument/2006/relationships/hyperlink" Target="https://www.diodes.com/assets/Datasheets/SMA6J5.0CAQ-SMA6J70CAQ.pdf" TargetMode="External"/><Relationship Id="rId_hyperlink_1522" Type="http://schemas.openxmlformats.org/officeDocument/2006/relationships/hyperlink" Target="https://www.diodes.com/assets/Datasheets/SMA6J5.0CAQ-SMA6J70CAQ.pdf" TargetMode="External"/><Relationship Id="rId_hyperlink_1523" Type="http://schemas.openxmlformats.org/officeDocument/2006/relationships/hyperlink" Target="https://www.diodes.com/assets/Datasheets/SMA6J5.0CAQ-SMA6J70CAQ.pdf" TargetMode="External"/><Relationship Id="rId_hyperlink_1524" Type="http://schemas.openxmlformats.org/officeDocument/2006/relationships/hyperlink" Target="https://www.diodes.com/assets/Datasheets/SMA6J5.0CAQ-SMA6J70CAQ.pdf" TargetMode="External"/><Relationship Id="rId_hyperlink_1525" Type="http://schemas.openxmlformats.org/officeDocument/2006/relationships/hyperlink" Target="https://www.diodes.com/assets/Datasheets/SMA6J5.0CAQ-SMA6J70CAQ.pdf" TargetMode="External"/><Relationship Id="rId_hyperlink_1526" Type="http://schemas.openxmlformats.org/officeDocument/2006/relationships/hyperlink" Target="https://www.diodes.com/assets/Datasheets/SMA6J5.0CAQ-SMA6J70CAQ.pdf" TargetMode="External"/><Relationship Id="rId_hyperlink_1527" Type="http://schemas.openxmlformats.org/officeDocument/2006/relationships/hyperlink" Target="https://www.diodes.com/assets/Datasheets/SMA6J5.0CAQ-SMA6J70CAQ.pdf" TargetMode="External"/><Relationship Id="rId_hyperlink_1528" Type="http://schemas.openxmlformats.org/officeDocument/2006/relationships/hyperlink" Target="https://www.diodes.com/assets/Datasheets/SMA6J5.0CAQ-SMA6J70CAQ.pdf" TargetMode="External"/><Relationship Id="rId_hyperlink_1529" Type="http://schemas.openxmlformats.org/officeDocument/2006/relationships/hyperlink" Target="https://www.diodes.com/assets/Datasheets/SMAJ5.0CAQ-SMAJ200CAQ.pdf" TargetMode="External"/><Relationship Id="rId_hyperlink_1530" Type="http://schemas.openxmlformats.org/officeDocument/2006/relationships/hyperlink" Target="https://www.diodes.com/assets/Datasheets/SMAJ5.0CAQ-SMAJ200CAQ.pdf" TargetMode="External"/><Relationship Id="rId_hyperlink_1531" Type="http://schemas.openxmlformats.org/officeDocument/2006/relationships/hyperlink" Target="https://www.diodes.com/assets/Datasheets/SMAJ5.0CAQ-SMAJ200CAQ.pdf" TargetMode="External"/><Relationship Id="rId_hyperlink_1532" Type="http://schemas.openxmlformats.org/officeDocument/2006/relationships/hyperlink" Target="https://www.diodes.com/assets/Datasheets/SMAJ5.0CAQ-SMAJ200CAQ.pdf" TargetMode="External"/><Relationship Id="rId_hyperlink_1533" Type="http://schemas.openxmlformats.org/officeDocument/2006/relationships/hyperlink" Target="https://www.diodes.com/assets/Datasheets/SMAJ5.0CAQ-SMAJ200CAQ.pdf" TargetMode="External"/><Relationship Id="rId_hyperlink_1534" Type="http://schemas.openxmlformats.org/officeDocument/2006/relationships/hyperlink" Target="https://www.diodes.com/assets/Datasheets/SMAJ5.0CAQ-SMAJ200CAQ.pdf" TargetMode="External"/><Relationship Id="rId_hyperlink_1535" Type="http://schemas.openxmlformats.org/officeDocument/2006/relationships/hyperlink" Target="https://www.diodes.com/assets/Datasheets/SMAJ5.0CAQ-SMAJ200CAQ.pdf" TargetMode="External"/><Relationship Id="rId_hyperlink_1536" Type="http://schemas.openxmlformats.org/officeDocument/2006/relationships/hyperlink" Target="https://www.diodes.com/assets/Datasheets/SMAJ5.0CAQ-SMAJ200CAQ.pdf" TargetMode="External"/><Relationship Id="rId_hyperlink_1537" Type="http://schemas.openxmlformats.org/officeDocument/2006/relationships/hyperlink" Target="https://www.diodes.com/assets/Datasheets/SMAJ5.0CAQ-SMAJ200CAQ.pdf" TargetMode="External"/><Relationship Id="rId_hyperlink_1538" Type="http://schemas.openxmlformats.org/officeDocument/2006/relationships/hyperlink" Target="https://www.diodes.com/assets/Datasheets/SMAJ5.0CAQ-SMAJ200CAQ.pdf" TargetMode="External"/><Relationship Id="rId_hyperlink_1539" Type="http://schemas.openxmlformats.org/officeDocument/2006/relationships/hyperlink" Target="https://www.diodes.com/assets/Datasheets/SMAJ5.0CAQ-SMAJ200CAQ.pdf" TargetMode="External"/><Relationship Id="rId_hyperlink_1540" Type="http://schemas.openxmlformats.org/officeDocument/2006/relationships/hyperlink" Target="https://www.diodes.com/assets/Datasheets/SMAJ5.0CAQ-SMAJ200CAQ.pdf" TargetMode="External"/><Relationship Id="rId_hyperlink_1541" Type="http://schemas.openxmlformats.org/officeDocument/2006/relationships/hyperlink" Target="https://www.diodes.com/assets/Datasheets/SMAJ5.0CAQ-SMAJ200CAQ.pdf" TargetMode="External"/><Relationship Id="rId_hyperlink_1542" Type="http://schemas.openxmlformats.org/officeDocument/2006/relationships/hyperlink" Target="https://www.diodes.com/assets/Datasheets/SMAJ5.0CAQ-SMAJ200CAQ.pdf" TargetMode="External"/><Relationship Id="rId_hyperlink_1543" Type="http://schemas.openxmlformats.org/officeDocument/2006/relationships/hyperlink" Target="https://www.diodes.com/assets/Datasheets/SMAJ5.0CAQ-SMAJ200CAQ.pdf" TargetMode="External"/><Relationship Id="rId_hyperlink_1544" Type="http://schemas.openxmlformats.org/officeDocument/2006/relationships/hyperlink" Target="https://www.diodes.com/assets/Datasheets/SMAJ5.0CAQ-SMAJ200CAQ.pdf" TargetMode="External"/><Relationship Id="rId_hyperlink_1545" Type="http://schemas.openxmlformats.org/officeDocument/2006/relationships/hyperlink" Target="https://www.diodes.com/assets/Datasheets/SMAJ5.0CAQ-SMAJ200CAQ.pdf" TargetMode="External"/><Relationship Id="rId_hyperlink_1546" Type="http://schemas.openxmlformats.org/officeDocument/2006/relationships/hyperlink" Target="https://www.diodes.com/assets/Datasheets/SMAJ5.0CAQ-SMAJ200CAQ.pdf" TargetMode="External"/><Relationship Id="rId_hyperlink_1547" Type="http://schemas.openxmlformats.org/officeDocument/2006/relationships/hyperlink" Target="https://www.diodes.com/assets/Datasheets/SMAJ5.0CAQ-SMAJ200CAQ.pdf" TargetMode="External"/><Relationship Id="rId_hyperlink_1548" Type="http://schemas.openxmlformats.org/officeDocument/2006/relationships/hyperlink" Target="https://www.diodes.com/assets/Datasheets/SMAJ5.0CAQ-SMAJ200CAQ.pdf" TargetMode="External"/><Relationship Id="rId_hyperlink_1549" Type="http://schemas.openxmlformats.org/officeDocument/2006/relationships/hyperlink" Target="https://www.diodes.com/assets/Datasheets/SMAJ5.0CAQ-SMAJ200CAQ.pdf" TargetMode="External"/><Relationship Id="rId_hyperlink_1550" Type="http://schemas.openxmlformats.org/officeDocument/2006/relationships/hyperlink" Target="https://www.diodes.com/assets/Datasheets/SMAJ5.0CAQ-SMAJ200CAQ.pdf" TargetMode="External"/><Relationship Id="rId_hyperlink_1551" Type="http://schemas.openxmlformats.org/officeDocument/2006/relationships/hyperlink" Target="https://www.diodes.com/assets/Datasheets/SMAJ5.0CAQ-SMAJ200CAQ.pdf" TargetMode="External"/><Relationship Id="rId_hyperlink_1552" Type="http://schemas.openxmlformats.org/officeDocument/2006/relationships/hyperlink" Target="https://www.diodes.com/assets/Datasheets/SMAJ5.0CAQ-SMAJ200CAQ.pdf" TargetMode="External"/><Relationship Id="rId_hyperlink_1553" Type="http://schemas.openxmlformats.org/officeDocument/2006/relationships/hyperlink" Target="https://www.diodes.com/assets/Datasheets/SMAJ5.0CAQ-SMAJ200CAQ.pdf" TargetMode="External"/><Relationship Id="rId_hyperlink_1554" Type="http://schemas.openxmlformats.org/officeDocument/2006/relationships/hyperlink" Target="https://www.diodes.com/assets/Datasheets/SMAJ5.0CAQ-SMAJ200CAQ.pdf" TargetMode="External"/><Relationship Id="rId_hyperlink_1555" Type="http://schemas.openxmlformats.org/officeDocument/2006/relationships/hyperlink" Target="https://www.diodes.com/assets/Datasheets/SMAJ5.0CAQ-SMAJ200CAQ.pdf" TargetMode="External"/><Relationship Id="rId_hyperlink_1556" Type="http://schemas.openxmlformats.org/officeDocument/2006/relationships/hyperlink" Target="https://www.diodes.com/assets/Datasheets/SMAJ5.0CAQ-SMAJ200CAQ.pdf" TargetMode="External"/><Relationship Id="rId_hyperlink_1557" Type="http://schemas.openxmlformats.org/officeDocument/2006/relationships/hyperlink" Target="https://www.diodes.com/assets/Datasheets/SMAJ5.0CAQ-SMAJ200CAQ.pdf" TargetMode="External"/><Relationship Id="rId_hyperlink_1558" Type="http://schemas.openxmlformats.org/officeDocument/2006/relationships/hyperlink" Target="https://www.diodes.com/assets/Datasheets/SMAJ5.0CAQ-SMAJ200CAQ.pdf" TargetMode="External"/><Relationship Id="rId_hyperlink_1559" Type="http://schemas.openxmlformats.org/officeDocument/2006/relationships/hyperlink" Target="https://www.diodes.com/assets/Datasheets/SMAJ5.0CAQ-SMAJ200CAQ.pdf" TargetMode="External"/><Relationship Id="rId_hyperlink_1560" Type="http://schemas.openxmlformats.org/officeDocument/2006/relationships/hyperlink" Target="https://www.diodes.com/assets/Datasheets/SMAJ5.0CAQ-SMAJ200CAQ.pdf" TargetMode="External"/><Relationship Id="rId_hyperlink_1561" Type="http://schemas.openxmlformats.org/officeDocument/2006/relationships/hyperlink" Target="https://www.diodes.com/assets/Datasheets/SMAJ5.0CAQ-SMAJ200CAQ.pdf" TargetMode="External"/><Relationship Id="rId_hyperlink_1562" Type="http://schemas.openxmlformats.org/officeDocument/2006/relationships/hyperlink" Target="https://www.diodes.com/assets/Datasheets/SMAJ5.0CAQ-SMAJ200CAQ.pdf" TargetMode="External"/><Relationship Id="rId_hyperlink_1563" Type="http://schemas.openxmlformats.org/officeDocument/2006/relationships/hyperlink" Target="https://www.diodes.com/assets/Datasheets/SMAJ5.0CAQ-SMAJ200CAQ.pdf" TargetMode="External"/><Relationship Id="rId_hyperlink_1564" Type="http://schemas.openxmlformats.org/officeDocument/2006/relationships/hyperlink" Target="https://www.diodes.com/assets/Datasheets/SMAJ5.0CAQ-SMAJ200CAQ.pdf" TargetMode="External"/><Relationship Id="rId_hyperlink_1565" Type="http://schemas.openxmlformats.org/officeDocument/2006/relationships/hyperlink" Target="https://www.diodes.com/assets/Datasheets/SMAJ5.0CAQ-SMAJ200CAQ.pdf" TargetMode="External"/><Relationship Id="rId_hyperlink_1566" Type="http://schemas.openxmlformats.org/officeDocument/2006/relationships/hyperlink" Target="https://www.diodes.com/assets/Datasheets/SMAJ5.0CAQ-SMAJ200CAQ.pdf" TargetMode="External"/><Relationship Id="rId_hyperlink_1567" Type="http://schemas.openxmlformats.org/officeDocument/2006/relationships/hyperlink" Target="https://www.diodes.com/assets/Datasheets/SMAJ5.0CAQ-SMAJ200CAQ.pdf" TargetMode="External"/><Relationship Id="rId_hyperlink_1568" Type="http://schemas.openxmlformats.org/officeDocument/2006/relationships/hyperlink" Target="https://www.diodes.com/assets/Datasheets/SMAJ5.0CAQ-SMAJ200CAQ.pdf" TargetMode="External"/><Relationship Id="rId_hyperlink_1569" Type="http://schemas.openxmlformats.org/officeDocument/2006/relationships/hyperlink" Target="https://www.diodes.com/assets/Datasheets/SMAJ5.0CAQ-SMAJ200CAQ.pdf" TargetMode="External"/><Relationship Id="rId_hyperlink_1570" Type="http://schemas.openxmlformats.org/officeDocument/2006/relationships/hyperlink" Target="https://www.diodes.com/assets/Datasheets/SMAJ5.0CAQ-SMAJ200CAQ.pdf" TargetMode="External"/><Relationship Id="rId_hyperlink_1571" Type="http://schemas.openxmlformats.org/officeDocument/2006/relationships/hyperlink" Target="https://www.diodes.com/assets/Datasheets/SMAJ5.0CAQ-SMAJ200CAQ.pdf" TargetMode="External"/><Relationship Id="rId_hyperlink_1572" Type="http://schemas.openxmlformats.org/officeDocument/2006/relationships/hyperlink" Target="https://www.diodes.com/assets/Datasheets/SMAJ5.0CAQ-SMAJ200CAQ.pdf" TargetMode="External"/><Relationship Id="rId_hyperlink_1573" Type="http://schemas.openxmlformats.org/officeDocument/2006/relationships/hyperlink" Target="https://www.diodes.com/assets/Datasheets/SMAJ5.0CAQ-SMAJ200CAQ.pdf" TargetMode="External"/><Relationship Id="rId_hyperlink_1574" Type="http://schemas.openxmlformats.org/officeDocument/2006/relationships/hyperlink" Target="https://www.diodes.com/assets/Datasheets/SMAJ5.0CAQ-SMAJ200CAQ.pdf" TargetMode="External"/><Relationship Id="rId_hyperlink_1575" Type="http://schemas.openxmlformats.org/officeDocument/2006/relationships/hyperlink" Target="https://www.diodes.com/assets/Datasheets/SMAJ5.0CAQ-SMAJ200CAQ.pdf" TargetMode="External"/><Relationship Id="rId_hyperlink_1576" Type="http://schemas.openxmlformats.org/officeDocument/2006/relationships/hyperlink" Target="https://www.diodes.com/assets/Datasheets/SMAJ5.0CAQ-SMAJ200CAQ.pdf" TargetMode="External"/><Relationship Id="rId_hyperlink_1577" Type="http://schemas.openxmlformats.org/officeDocument/2006/relationships/hyperlink" Target="https://www.diodes.com/assets/Datasheets/SMAJ5.0CAQ-SMAJ200CAQ.pdf" TargetMode="External"/><Relationship Id="rId_hyperlink_1578" Type="http://schemas.openxmlformats.org/officeDocument/2006/relationships/hyperlink" Target="https://www.diodes.com/assets/Datasheets/SMAJ5.0CAQ-SMAJ200CAQ.pdf" TargetMode="External"/><Relationship Id="rId_hyperlink_1579" Type="http://schemas.openxmlformats.org/officeDocument/2006/relationships/hyperlink" Target="https://www.diodes.com/assets/Datasheets/SMAJ5.0CAQ-SMAJ200CAQ.pdf" TargetMode="External"/><Relationship Id="rId_hyperlink_1580" Type="http://schemas.openxmlformats.org/officeDocument/2006/relationships/hyperlink" Target="https://www.diodes.com/assets/Datasheets/SMAJ5.0CAQ-SMAJ200CAQ.pdf" TargetMode="External"/><Relationship Id="rId_hyperlink_1581" Type="http://schemas.openxmlformats.org/officeDocument/2006/relationships/hyperlink" Target="https://www.diodes.com/assets/Datasheets/SMAJ5.0CAQ-SMAJ200CAQ.pdf" TargetMode="External"/><Relationship Id="rId_hyperlink_1582" Type="http://schemas.openxmlformats.org/officeDocument/2006/relationships/hyperlink" Target="https://www.diodes.com/assets/Datasheets/SMAJ5.0CAQ-SMAJ200CAQ.pdf" TargetMode="External"/><Relationship Id="rId_hyperlink_1583" Type="http://schemas.openxmlformats.org/officeDocument/2006/relationships/hyperlink" Target="https://www.diodes.com/assets/Datasheets/SMAJ5.0CAQ-SMAJ200CAQ.pdf" TargetMode="External"/><Relationship Id="rId_hyperlink_1584" Type="http://schemas.openxmlformats.org/officeDocument/2006/relationships/hyperlink" Target="https://www.diodes.com/assets/Datasheets/SMAJ5.0CAQ-SMAJ200CAQ.pdf" TargetMode="External"/><Relationship Id="rId_hyperlink_1585" Type="http://schemas.openxmlformats.org/officeDocument/2006/relationships/hyperlink" Target="https://www.diodes.com/assets/Datasheets/SMAJ5.0CAQ-SMAJ200CAQ.pdf" TargetMode="External"/><Relationship Id="rId_hyperlink_1586" Type="http://schemas.openxmlformats.org/officeDocument/2006/relationships/hyperlink" Target="https://www.diodes.com/assets/Datasheets/SMAJ5.0CAQ-SMAJ200CAQ.pdf" TargetMode="External"/><Relationship Id="rId_hyperlink_1587" Type="http://schemas.openxmlformats.org/officeDocument/2006/relationships/hyperlink" Target="https://www.diodes.com/assets/Datasheets/SMAJ5.0CAQ-SMAJ200CAQ.pdf" TargetMode="External"/><Relationship Id="rId_hyperlink_1588" Type="http://schemas.openxmlformats.org/officeDocument/2006/relationships/hyperlink" Target="https://www.diodes.com/assets/Datasheets/SMAJ5.0CAQ-SMAJ200CAQ.pdf" TargetMode="External"/><Relationship Id="rId_hyperlink_1589" Type="http://schemas.openxmlformats.org/officeDocument/2006/relationships/hyperlink" Target="https://www.diodes.com/assets/Datasheets/SMAJ5.0CAQ-SMAJ200CAQ.pdf" TargetMode="External"/><Relationship Id="rId_hyperlink_1590" Type="http://schemas.openxmlformats.org/officeDocument/2006/relationships/hyperlink" Target="https://www.diodes.com/assets/Datasheets/SMAJ5.0CAQ-SMAJ200CAQ.pdf" TargetMode="External"/><Relationship Id="rId_hyperlink_1591" Type="http://schemas.openxmlformats.org/officeDocument/2006/relationships/hyperlink" Target="https://www.diodes.com/assets/Datasheets/SMAJ5.0CAQ-SMAJ200CAQ.pdf" TargetMode="External"/><Relationship Id="rId_hyperlink_1592" Type="http://schemas.openxmlformats.org/officeDocument/2006/relationships/hyperlink" Target="https://www.diodes.com/assets/Datasheets/SMAJ5.0CAQ-SMAJ200CAQ.pdf" TargetMode="External"/><Relationship Id="rId_hyperlink_1593" Type="http://schemas.openxmlformats.org/officeDocument/2006/relationships/hyperlink" Target="https://www.diodes.com/assets/Datasheets/SMAJ5.0CAQ-SMAJ200CAQ.pdf" TargetMode="External"/><Relationship Id="rId_hyperlink_1594" Type="http://schemas.openxmlformats.org/officeDocument/2006/relationships/hyperlink" Target="https://www.diodes.com/assets/Datasheets/SMAJ5.0CAQ-SMAJ200CAQ.pdf" TargetMode="External"/><Relationship Id="rId_hyperlink_1595" Type="http://schemas.openxmlformats.org/officeDocument/2006/relationships/hyperlink" Target="https://www.diodes.com/assets/Datasheets/SMAJ5.0CAQ-SMAJ200CAQ.pdf" TargetMode="External"/><Relationship Id="rId_hyperlink_1596" Type="http://schemas.openxmlformats.org/officeDocument/2006/relationships/hyperlink" Target="https://www.diodes.com/assets/Datasheets/SMAJ5.0CAQ-SMAJ200CAQ.pdf" TargetMode="External"/><Relationship Id="rId_hyperlink_1597" Type="http://schemas.openxmlformats.org/officeDocument/2006/relationships/hyperlink" Target="https://www.diodes.com/assets/Datasheets/SMAJ5.0CAQ-SMAJ200CAQ.pdf" TargetMode="External"/><Relationship Id="rId_hyperlink_1598" Type="http://schemas.openxmlformats.org/officeDocument/2006/relationships/hyperlink" Target="https://www.diodes.com/assets/Datasheets/SMAJ5.0CAQ-SMAJ200CAQ.pdf" TargetMode="External"/><Relationship Id="rId_hyperlink_1599" Type="http://schemas.openxmlformats.org/officeDocument/2006/relationships/hyperlink" Target="https://www.diodes.com/assets/Datasheets/SMAJ5.0CAQ-SMAJ200CAQ.pdf" TargetMode="External"/><Relationship Id="rId_hyperlink_1600" Type="http://schemas.openxmlformats.org/officeDocument/2006/relationships/hyperlink" Target="https://www.diodes.com/assets/Datasheets/SMAJ5.0CAQ-SMAJ200CAQ.pdf" TargetMode="External"/><Relationship Id="rId_hyperlink_1601" Type="http://schemas.openxmlformats.org/officeDocument/2006/relationships/hyperlink" Target="https://www.diodes.com/assets/Datasheets/SMAJ5.0CAQ-SMAJ200CAQ.pdf" TargetMode="External"/><Relationship Id="rId_hyperlink_1602" Type="http://schemas.openxmlformats.org/officeDocument/2006/relationships/hyperlink" Target="https://www.diodes.com/assets/Datasheets/SMAJ5.0CAQ-SMAJ200CAQ.pdf" TargetMode="External"/><Relationship Id="rId_hyperlink_1603" Type="http://schemas.openxmlformats.org/officeDocument/2006/relationships/hyperlink" Target="https://www.diodes.com/assets/Datasheets/ds40740.pdf" TargetMode="External"/><Relationship Id="rId_hyperlink_1604" Type="http://schemas.openxmlformats.org/officeDocument/2006/relationships/hyperlink" Target="https://www.diodes.com/assets/Datasheets/ds40740.pdf" TargetMode="External"/><Relationship Id="rId_hyperlink_1605" Type="http://schemas.openxmlformats.org/officeDocument/2006/relationships/hyperlink" Target="https://www.diodes.com/assets/Datasheets/ds40740.pdf" TargetMode="External"/><Relationship Id="rId_hyperlink_1606" Type="http://schemas.openxmlformats.org/officeDocument/2006/relationships/hyperlink" Target="https://www.diodes.com/assets/Datasheets/ds40740.pdf" TargetMode="External"/><Relationship Id="rId_hyperlink_1607" Type="http://schemas.openxmlformats.org/officeDocument/2006/relationships/hyperlink" Target="https://www.diodes.com/assets/Datasheets/ds40740.pdf" TargetMode="External"/><Relationship Id="rId_hyperlink_1608" Type="http://schemas.openxmlformats.org/officeDocument/2006/relationships/hyperlink" Target="https://www.diodes.com/assets/Datasheets/ds40740.pdf" TargetMode="External"/><Relationship Id="rId_hyperlink_1609" Type="http://schemas.openxmlformats.org/officeDocument/2006/relationships/hyperlink" Target="https://www.diodes.com/assets/Datasheets/ds40740.pdf" TargetMode="External"/><Relationship Id="rId_hyperlink_1610" Type="http://schemas.openxmlformats.org/officeDocument/2006/relationships/hyperlink" Target="https://www.diodes.com/assets/Datasheets/ds40740.pdf" TargetMode="External"/><Relationship Id="rId_hyperlink_1611" Type="http://schemas.openxmlformats.org/officeDocument/2006/relationships/hyperlink" Target="https://www.diodes.com/assets/Datasheets/ds40740.pdf" TargetMode="External"/><Relationship Id="rId_hyperlink_1612" Type="http://schemas.openxmlformats.org/officeDocument/2006/relationships/hyperlink" Target="https://www.diodes.com/assets/Datasheets/ds40740.pdf" TargetMode="External"/><Relationship Id="rId_hyperlink_1613" Type="http://schemas.openxmlformats.org/officeDocument/2006/relationships/hyperlink" Target="https://www.diodes.com/assets/Datasheets/ds40740.pdf" TargetMode="External"/><Relationship Id="rId_hyperlink_1614" Type="http://schemas.openxmlformats.org/officeDocument/2006/relationships/hyperlink" Target="https://www.diodes.com/assets/Datasheets/ds40740.pdf" TargetMode="External"/><Relationship Id="rId_hyperlink_1615" Type="http://schemas.openxmlformats.org/officeDocument/2006/relationships/hyperlink" Target="https://www.diodes.com/assets/Datasheets/ds40740.pdf" TargetMode="External"/><Relationship Id="rId_hyperlink_1616" Type="http://schemas.openxmlformats.org/officeDocument/2006/relationships/hyperlink" Target="https://www.diodes.com/assets/Datasheets/ds40740.pdf" TargetMode="External"/><Relationship Id="rId_hyperlink_1617" Type="http://schemas.openxmlformats.org/officeDocument/2006/relationships/hyperlink" Target="https://www.diodes.com/assets/Datasheets/ds40740.pdf" TargetMode="External"/><Relationship Id="rId_hyperlink_1618" Type="http://schemas.openxmlformats.org/officeDocument/2006/relationships/hyperlink" Target="https://www.diodes.com/assets/Datasheets/ds40740.pdf" TargetMode="External"/><Relationship Id="rId_hyperlink_1619" Type="http://schemas.openxmlformats.org/officeDocument/2006/relationships/hyperlink" Target="https://www.diodes.com/assets/Datasheets/ds40740.pdf" TargetMode="External"/><Relationship Id="rId_hyperlink_1620" Type="http://schemas.openxmlformats.org/officeDocument/2006/relationships/hyperlink" Target="https://www.diodes.com/assets/Datasheets/ds40740.pdf" TargetMode="External"/><Relationship Id="rId_hyperlink_1621" Type="http://schemas.openxmlformats.org/officeDocument/2006/relationships/hyperlink" Target="https://www.diodes.com/assets/Datasheets/ds40740.pdf" TargetMode="External"/><Relationship Id="rId_hyperlink_1622" Type="http://schemas.openxmlformats.org/officeDocument/2006/relationships/hyperlink" Target="https://www.diodes.com/assets/Datasheets/ds40740.pdf" TargetMode="External"/><Relationship Id="rId_hyperlink_1623" Type="http://schemas.openxmlformats.org/officeDocument/2006/relationships/hyperlink" Target="https://www.diodes.com/assets/Datasheets/ds40740.pdf" TargetMode="External"/><Relationship Id="rId_hyperlink_1624" Type="http://schemas.openxmlformats.org/officeDocument/2006/relationships/hyperlink" Target="https://www.diodes.com/assets/Datasheets/ds40740.pdf" TargetMode="External"/><Relationship Id="rId_hyperlink_1625" Type="http://schemas.openxmlformats.org/officeDocument/2006/relationships/hyperlink" Target="https://www.diodes.com/assets/Datasheets/ds40740.pdf" TargetMode="External"/><Relationship Id="rId_hyperlink_1626" Type="http://schemas.openxmlformats.org/officeDocument/2006/relationships/hyperlink" Target="https://www.diodes.com/assets/Datasheets/ds40740.pdf" TargetMode="External"/><Relationship Id="rId_hyperlink_1627" Type="http://schemas.openxmlformats.org/officeDocument/2006/relationships/hyperlink" Target="https://www.diodes.com/assets/Datasheets/ds40740.pdf" TargetMode="External"/><Relationship Id="rId_hyperlink_1628" Type="http://schemas.openxmlformats.org/officeDocument/2006/relationships/hyperlink" Target="https://www.diodes.com/assets/Datasheets/ds40740.pdf" TargetMode="External"/><Relationship Id="rId_hyperlink_1629" Type="http://schemas.openxmlformats.org/officeDocument/2006/relationships/hyperlink" Target="https://www.diodes.com/assets/Datasheets/ds40740.pdf" TargetMode="External"/><Relationship Id="rId_hyperlink_1630" Type="http://schemas.openxmlformats.org/officeDocument/2006/relationships/hyperlink" Target="https://www.diodes.com/assets/Datasheets/ds40740.pdf" TargetMode="External"/><Relationship Id="rId_hyperlink_1631" Type="http://schemas.openxmlformats.org/officeDocument/2006/relationships/hyperlink" Target="https://www.diodes.com/assets/Datasheets/ds40740.pdf" TargetMode="External"/><Relationship Id="rId_hyperlink_1632" Type="http://schemas.openxmlformats.org/officeDocument/2006/relationships/hyperlink" Target="https://www.diodes.com/assets/Datasheets/ds40740.pdf" TargetMode="External"/><Relationship Id="rId_hyperlink_1633" Type="http://schemas.openxmlformats.org/officeDocument/2006/relationships/hyperlink" Target="https://www.diodes.com/assets/Datasheets/ds40740.pdf" TargetMode="External"/><Relationship Id="rId_hyperlink_1634" Type="http://schemas.openxmlformats.org/officeDocument/2006/relationships/hyperlink" Target="https://www.diodes.com/assets/Datasheets/ds40740.pdf" TargetMode="External"/><Relationship Id="rId_hyperlink_1635" Type="http://schemas.openxmlformats.org/officeDocument/2006/relationships/hyperlink" Target="https://www.diodes.com/assets/Datasheets/ds40740.pdf" TargetMode="External"/><Relationship Id="rId_hyperlink_1636" Type="http://schemas.openxmlformats.org/officeDocument/2006/relationships/hyperlink" Target="https://www.diodes.com/assets/Datasheets/ds40740.pdf" TargetMode="External"/><Relationship Id="rId_hyperlink_1637" Type="http://schemas.openxmlformats.org/officeDocument/2006/relationships/hyperlink" Target="https://www.diodes.com/assets/Datasheets/ds40740.pdf" TargetMode="External"/><Relationship Id="rId_hyperlink_1638" Type="http://schemas.openxmlformats.org/officeDocument/2006/relationships/hyperlink" Target="https://www.diodes.com/assets/Datasheets/ds40740.pdf" TargetMode="External"/><Relationship Id="rId_hyperlink_1639" Type="http://schemas.openxmlformats.org/officeDocument/2006/relationships/hyperlink" Target="https://www.diodes.com/assets/Datasheets/ds40740.pdf" TargetMode="External"/><Relationship Id="rId_hyperlink_1640" Type="http://schemas.openxmlformats.org/officeDocument/2006/relationships/hyperlink" Target="https://www.diodes.com/assets/Datasheets/ds40740.pdf" TargetMode="External"/><Relationship Id="rId_hyperlink_1641" Type="http://schemas.openxmlformats.org/officeDocument/2006/relationships/hyperlink" Target="https://www.diodes.com/assets/Datasheets/ds40740.pdf" TargetMode="External"/><Relationship Id="rId_hyperlink_1642" Type="http://schemas.openxmlformats.org/officeDocument/2006/relationships/hyperlink" Target="https://www.diodes.com/assets/Datasheets/ds40740.pdf" TargetMode="External"/><Relationship Id="rId_hyperlink_1643" Type="http://schemas.openxmlformats.org/officeDocument/2006/relationships/hyperlink" Target="https://www.diodes.com/assets/Datasheets/ds40740.pdf" TargetMode="External"/><Relationship Id="rId_hyperlink_1644" Type="http://schemas.openxmlformats.org/officeDocument/2006/relationships/hyperlink" Target="https://www.diodes.com/assets/Datasheets/ds40740.pdf" TargetMode="External"/><Relationship Id="rId_hyperlink_1645" Type="http://schemas.openxmlformats.org/officeDocument/2006/relationships/hyperlink" Target="https://www.diodes.com/assets/Datasheets/ds40740.pdf" TargetMode="External"/><Relationship Id="rId_hyperlink_1646" Type="http://schemas.openxmlformats.org/officeDocument/2006/relationships/hyperlink" Target="https://www.diodes.com/assets/Datasheets/ds40740.pdf" TargetMode="External"/><Relationship Id="rId_hyperlink_1647" Type="http://schemas.openxmlformats.org/officeDocument/2006/relationships/hyperlink" Target="https://www.diodes.com/assets/Datasheets/ds40740.pdf" TargetMode="External"/><Relationship Id="rId_hyperlink_1648" Type="http://schemas.openxmlformats.org/officeDocument/2006/relationships/hyperlink" Target="https://www.diodes.com/assets/Datasheets/ds40740.pdf" TargetMode="External"/><Relationship Id="rId_hyperlink_1649" Type="http://schemas.openxmlformats.org/officeDocument/2006/relationships/hyperlink" Target="https://www.diodes.com/assets/Datasheets/ds40740.pdf" TargetMode="External"/><Relationship Id="rId_hyperlink_1650" Type="http://schemas.openxmlformats.org/officeDocument/2006/relationships/hyperlink" Target="https://www.diodes.com/assets/Datasheets/ds40740.pdf" TargetMode="External"/><Relationship Id="rId_hyperlink_1651" Type="http://schemas.openxmlformats.org/officeDocument/2006/relationships/hyperlink" Target="https://www.diodes.com/assets/Datasheets/ds40740.pdf" TargetMode="External"/><Relationship Id="rId_hyperlink_1652" Type="http://schemas.openxmlformats.org/officeDocument/2006/relationships/hyperlink" Target="https://www.diodes.com/assets/Datasheets/ds40740.pdf" TargetMode="External"/><Relationship Id="rId_hyperlink_1653" Type="http://schemas.openxmlformats.org/officeDocument/2006/relationships/hyperlink" Target="https://www.diodes.com/assets/Datasheets/ds40740.pdf" TargetMode="External"/><Relationship Id="rId_hyperlink_1654" Type="http://schemas.openxmlformats.org/officeDocument/2006/relationships/hyperlink" Target="https://www.diodes.com/assets/Datasheets/ds40740.pdf" TargetMode="External"/><Relationship Id="rId_hyperlink_1655" Type="http://schemas.openxmlformats.org/officeDocument/2006/relationships/hyperlink" Target="https://www.diodes.com/assets/Datasheets/ds40740.pdf" TargetMode="External"/><Relationship Id="rId_hyperlink_1656" Type="http://schemas.openxmlformats.org/officeDocument/2006/relationships/hyperlink" Target="https://www.diodes.com/assets/Datasheets/ds40740.pdf" TargetMode="External"/><Relationship Id="rId_hyperlink_1657" Type="http://schemas.openxmlformats.org/officeDocument/2006/relationships/hyperlink" Target="https://www.diodes.com/assets/Datasheets/ds40740.pdf" TargetMode="External"/><Relationship Id="rId_hyperlink_1658" Type="http://schemas.openxmlformats.org/officeDocument/2006/relationships/hyperlink" Target="https://www.diodes.com/assets/Datasheets/ds40740.pdf" TargetMode="External"/><Relationship Id="rId_hyperlink_1659" Type="http://schemas.openxmlformats.org/officeDocument/2006/relationships/hyperlink" Target="https://www.diodes.com/assets/Datasheets/ds40740.pdf" TargetMode="External"/><Relationship Id="rId_hyperlink_1660" Type="http://schemas.openxmlformats.org/officeDocument/2006/relationships/hyperlink" Target="https://www.diodes.com/assets/Datasheets/SMCJ5.0CAQ-SMCJ200CAQ.pdf" TargetMode="External"/><Relationship Id="rId_hyperlink_1661" Type="http://schemas.openxmlformats.org/officeDocument/2006/relationships/hyperlink" Target="https://www.diodes.com/assets/Datasheets/SMCJ5.0CAQ-SMCJ200CAQ.pdf" TargetMode="External"/><Relationship Id="rId_hyperlink_1662" Type="http://schemas.openxmlformats.org/officeDocument/2006/relationships/hyperlink" Target="https://www.diodes.com/assets/Datasheets/SMCJ5.0CAQ-SMCJ200CAQ.pdf" TargetMode="External"/><Relationship Id="rId_hyperlink_1663" Type="http://schemas.openxmlformats.org/officeDocument/2006/relationships/hyperlink" Target="https://www.diodes.com/assets/Datasheets/SMCJ5.0CAQ-SMCJ200CAQ.pdf" TargetMode="External"/><Relationship Id="rId_hyperlink_1664" Type="http://schemas.openxmlformats.org/officeDocument/2006/relationships/hyperlink" Target="https://www.diodes.com/assets/Datasheets/SMCJ5.0CAQ_SMCJ110CAQ.pdf" TargetMode="External"/><Relationship Id="rId_hyperlink_1665" Type="http://schemas.openxmlformats.org/officeDocument/2006/relationships/hyperlink" Target="https://www.diodes.com/assets/Datasheets/SMCJ5.0CAQ_SMCJ110CAQ.pdf" TargetMode="External"/><Relationship Id="rId_hyperlink_1666" Type="http://schemas.openxmlformats.org/officeDocument/2006/relationships/hyperlink" Target="https://www.diodes.com/assets/Datasheets/SMCJ5.0CAQ-SMCJ200CAQ.pdf" TargetMode="External"/><Relationship Id="rId_hyperlink_1667" Type="http://schemas.openxmlformats.org/officeDocument/2006/relationships/hyperlink" Target="https://www.diodes.com/assets/Datasheets/SMCJ5.0CAQ-SMCJ200CAQ.pdf" TargetMode="External"/><Relationship Id="rId_hyperlink_1668" Type="http://schemas.openxmlformats.org/officeDocument/2006/relationships/hyperlink" Target="https://www.diodes.com/assets/Datasheets/SMCJ5.0CAQ-SMCJ200CAQ.pdf" TargetMode="External"/><Relationship Id="rId_hyperlink_1669" Type="http://schemas.openxmlformats.org/officeDocument/2006/relationships/hyperlink" Target="https://www.diodes.com/assets/Datasheets/SMCJ5.0CAQ-SMCJ200CAQ.pdf" TargetMode="External"/><Relationship Id="rId_hyperlink_1670" Type="http://schemas.openxmlformats.org/officeDocument/2006/relationships/hyperlink" Target="https://www.diodes.com/assets/Datasheets/SMCJ5.0CAQ-SMCJ200CAQ.pdf" TargetMode="External"/><Relationship Id="rId_hyperlink_1671" Type="http://schemas.openxmlformats.org/officeDocument/2006/relationships/hyperlink" Target="https://www.diodes.com/assets/Datasheets/SMCJ5.0CAQ-SMCJ200CAQ.pdf" TargetMode="External"/><Relationship Id="rId_hyperlink_1672" Type="http://schemas.openxmlformats.org/officeDocument/2006/relationships/hyperlink" Target="https://www.diodes.com/assets/Datasheets/SMCJ5.0CAQ-SMCJ200CAQ.pdf" TargetMode="External"/><Relationship Id="rId_hyperlink_1673" Type="http://schemas.openxmlformats.org/officeDocument/2006/relationships/hyperlink" Target="https://www.diodes.com/assets/Datasheets/SMCJ5.0CAQ-SMCJ200CAQ.pdf" TargetMode="External"/><Relationship Id="rId_hyperlink_1674" Type="http://schemas.openxmlformats.org/officeDocument/2006/relationships/hyperlink" Target="https://www.diodes.com/assets/Datasheets/SMCJ5.0CAQ-SMCJ200CAQ.pdf" TargetMode="External"/><Relationship Id="rId_hyperlink_1675" Type="http://schemas.openxmlformats.org/officeDocument/2006/relationships/hyperlink" Target="https://www.diodes.com/assets/Datasheets/SMCJ5.0CAQ-SMCJ200CAQ.pdf" TargetMode="External"/><Relationship Id="rId_hyperlink_1676" Type="http://schemas.openxmlformats.org/officeDocument/2006/relationships/hyperlink" Target="https://www.diodes.com/assets/Datasheets/SMCJ5.0CAQ-SMCJ200CAQ.pdf" TargetMode="External"/><Relationship Id="rId_hyperlink_1677" Type="http://schemas.openxmlformats.org/officeDocument/2006/relationships/hyperlink" Target="https://www.diodes.com/assets/Datasheets/SMCJ5.0CAQ-SMCJ200CAQ.pdf" TargetMode="External"/><Relationship Id="rId_hyperlink_1678" Type="http://schemas.openxmlformats.org/officeDocument/2006/relationships/hyperlink" Target="https://www.diodes.com/assets/Datasheets/SMCJ5.0CAQ-SMCJ200CAQ.pdf" TargetMode="External"/><Relationship Id="rId_hyperlink_1679" Type="http://schemas.openxmlformats.org/officeDocument/2006/relationships/hyperlink" Target="https://www.diodes.com/assets/Datasheets/SMCJ5.0CAQ-SMCJ200CAQ.pdf" TargetMode="External"/><Relationship Id="rId_hyperlink_1680" Type="http://schemas.openxmlformats.org/officeDocument/2006/relationships/hyperlink" Target="https://www.diodes.com/assets/Datasheets/SMCJ5.0CAQ-SMCJ200CAQ.pdf" TargetMode="External"/><Relationship Id="rId_hyperlink_1681" Type="http://schemas.openxmlformats.org/officeDocument/2006/relationships/hyperlink" Target="https://www.diodes.com/assets/Datasheets/SMCJ5.0CAQ-SMCJ200CAQ.pdf" TargetMode="External"/><Relationship Id="rId_hyperlink_1682" Type="http://schemas.openxmlformats.org/officeDocument/2006/relationships/hyperlink" Target="https://www.diodes.com/assets/Datasheets/SMCJ5.0CAQ-SMCJ200CAQ.pdf" TargetMode="External"/><Relationship Id="rId_hyperlink_1683" Type="http://schemas.openxmlformats.org/officeDocument/2006/relationships/hyperlink" Target="https://www.diodes.com/assets/Datasheets/SMCJ5.0CAQ-SMCJ200CAQ.pdf" TargetMode="External"/><Relationship Id="rId_hyperlink_1684" Type="http://schemas.openxmlformats.org/officeDocument/2006/relationships/hyperlink" Target="https://www.diodes.com/assets/Datasheets/SMCJ5.0CAQ-SMCJ200CAQ.pdf" TargetMode="External"/><Relationship Id="rId_hyperlink_1685" Type="http://schemas.openxmlformats.org/officeDocument/2006/relationships/hyperlink" Target="https://www.diodes.com/assets/Datasheets/SMCJ5.0CAQ-SMCJ200CAQ.pdf" TargetMode="External"/><Relationship Id="rId_hyperlink_1686" Type="http://schemas.openxmlformats.org/officeDocument/2006/relationships/hyperlink" Target="https://www.diodes.com/assets/Datasheets/SMCJ5.0CAQ-SMCJ200CAQ.pdf" TargetMode="External"/><Relationship Id="rId_hyperlink_1687" Type="http://schemas.openxmlformats.org/officeDocument/2006/relationships/hyperlink" Target="https://www.diodes.com/assets/Datasheets/SMCJ5.0CAQ-SMCJ200CAQ.pdf" TargetMode="External"/><Relationship Id="rId_hyperlink_1688" Type="http://schemas.openxmlformats.org/officeDocument/2006/relationships/hyperlink" Target="https://www.diodes.com/assets/Datasheets/SMCJ5.0CAQ-SMCJ200CAQ.pdf" TargetMode="External"/><Relationship Id="rId_hyperlink_1689" Type="http://schemas.openxmlformats.org/officeDocument/2006/relationships/hyperlink" Target="https://www.diodes.com/assets/Datasheets/SMCJ5.0CAQ-SMCJ200CAQ.pdf" TargetMode="External"/><Relationship Id="rId_hyperlink_1690" Type="http://schemas.openxmlformats.org/officeDocument/2006/relationships/hyperlink" Target="https://www.diodes.com/assets/Datasheets/SMCJ5.0CAQ-SMCJ200CAQ.pdf" TargetMode="External"/><Relationship Id="rId_hyperlink_1691" Type="http://schemas.openxmlformats.org/officeDocument/2006/relationships/hyperlink" Target="https://www.diodes.com/assets/Datasheets/SMCJ5.0CAQ-SMCJ200CAQ.pdf" TargetMode="External"/><Relationship Id="rId_hyperlink_1692" Type="http://schemas.openxmlformats.org/officeDocument/2006/relationships/hyperlink" Target="https://www.diodes.com/assets/Datasheets/SMCJ5.0CAQ-SMCJ200CAQ.pdf" TargetMode="External"/><Relationship Id="rId_hyperlink_1693" Type="http://schemas.openxmlformats.org/officeDocument/2006/relationships/hyperlink" Target="https://www.diodes.com/assets/Datasheets/SMCJ5.0CAQ-SMCJ200CAQ.pdf" TargetMode="External"/><Relationship Id="rId_hyperlink_1694" Type="http://schemas.openxmlformats.org/officeDocument/2006/relationships/hyperlink" Target="https://www.diodes.com/assets/Datasheets/SMCJ5.0CAQ-SMCJ200CAQ.pdf" TargetMode="External"/><Relationship Id="rId_hyperlink_1695" Type="http://schemas.openxmlformats.org/officeDocument/2006/relationships/hyperlink" Target="https://www.diodes.com/assets/Datasheets/SMCJ5.0CAQ-SMCJ200CAQ.pdf" TargetMode="External"/><Relationship Id="rId_hyperlink_1696" Type="http://schemas.openxmlformats.org/officeDocument/2006/relationships/hyperlink" Target="https://www.diodes.com/assets/Datasheets/SMCJ5.0CAQ-SMCJ200CAQ.pdf" TargetMode="External"/><Relationship Id="rId_hyperlink_1697" Type="http://schemas.openxmlformats.org/officeDocument/2006/relationships/hyperlink" Target="https://www.diodes.com/assets/Datasheets/SMCJ5.0CAQ-SMCJ200CAQ.pdf" TargetMode="External"/><Relationship Id="rId_hyperlink_1698" Type="http://schemas.openxmlformats.org/officeDocument/2006/relationships/hyperlink" Target="https://www.diodes.com/assets/Datasheets/SMCJ5.0CAQ-SMCJ200CAQ.pdf" TargetMode="External"/><Relationship Id="rId_hyperlink_1699" Type="http://schemas.openxmlformats.org/officeDocument/2006/relationships/hyperlink" Target="https://www.diodes.com/assets/Datasheets/SMCJ5.0CAQ-SMCJ200CAQ.pdf" TargetMode="External"/><Relationship Id="rId_hyperlink_1700" Type="http://schemas.openxmlformats.org/officeDocument/2006/relationships/hyperlink" Target="https://www.diodes.com/assets/Datasheets/SMCJ5.0CAQ-SMCJ200CAQ.pdf" TargetMode="External"/><Relationship Id="rId_hyperlink_1701" Type="http://schemas.openxmlformats.org/officeDocument/2006/relationships/hyperlink" Target="https://www.diodes.com/assets/Datasheets/SMCJ5.0CAQ-SMCJ200CAQ.pdf" TargetMode="External"/><Relationship Id="rId_hyperlink_1702" Type="http://schemas.openxmlformats.org/officeDocument/2006/relationships/hyperlink" Target="https://www.diodes.com/assets/Datasheets/SMCJ5.0CAQ-SMCJ200CAQ.pdf" TargetMode="External"/><Relationship Id="rId_hyperlink_1703" Type="http://schemas.openxmlformats.org/officeDocument/2006/relationships/hyperlink" Target="https://www.diodes.com/assets/Datasheets/SMCJ5.0CAQ-SMCJ200CAQ.pdf" TargetMode="External"/><Relationship Id="rId_hyperlink_1704" Type="http://schemas.openxmlformats.org/officeDocument/2006/relationships/hyperlink" Target="https://www.diodes.com/assets/Datasheets/SMCJ5.0CAQ-SMCJ200CAQ.pdf" TargetMode="External"/><Relationship Id="rId_hyperlink_1705" Type="http://schemas.openxmlformats.org/officeDocument/2006/relationships/hyperlink" Target="https://www.diodes.com/assets/Datasheets/SMCJ5.0CAQ-SMCJ200CAQ.pdf" TargetMode="External"/><Relationship Id="rId_hyperlink_1706" Type="http://schemas.openxmlformats.org/officeDocument/2006/relationships/hyperlink" Target="https://www.diodes.com/assets/Datasheets/SMCJ5.0CAQ-SMCJ200CAQ.pdf" TargetMode="External"/><Relationship Id="rId_hyperlink_1707" Type="http://schemas.openxmlformats.org/officeDocument/2006/relationships/hyperlink" Target="https://www.diodes.com/assets/Datasheets/SMCJ5.0CAQ-SMCJ200CAQ.pdf" TargetMode="External"/><Relationship Id="rId_hyperlink_1708" Type="http://schemas.openxmlformats.org/officeDocument/2006/relationships/hyperlink" Target="https://www.diodes.com/assets/Datasheets/SMCJ5.0CAQ-SMCJ200CAQ.pdf" TargetMode="External"/><Relationship Id="rId_hyperlink_1709" Type="http://schemas.openxmlformats.org/officeDocument/2006/relationships/hyperlink" Target="https://www.diodes.com/assets/Datasheets/SMCJ5.0CAQ-SMCJ200CAQ.pdf" TargetMode="External"/><Relationship Id="rId_hyperlink_1710" Type="http://schemas.openxmlformats.org/officeDocument/2006/relationships/hyperlink" Target="https://www.diodes.com/assets/Datasheets/SMCJ5.0CAQ-SMCJ200CAQ.pdf" TargetMode="External"/><Relationship Id="rId_hyperlink_1711" Type="http://schemas.openxmlformats.org/officeDocument/2006/relationships/hyperlink" Target="https://www.diodes.com/assets/Datasheets/SMCJ5.0CAQ-SMCJ200CAQ.pdf" TargetMode="External"/><Relationship Id="rId_hyperlink_1712" Type="http://schemas.openxmlformats.org/officeDocument/2006/relationships/hyperlink" Target="https://www.diodes.com/assets/Datasheets/SMCJ5.0CAQ-SMCJ200CAQ.pdf" TargetMode="External"/><Relationship Id="rId_hyperlink_1713" Type="http://schemas.openxmlformats.org/officeDocument/2006/relationships/hyperlink" Target="https://www.diodes.com/assets/Datasheets/SMCJ5.0CAQ-SMCJ200CAQ.pdf" TargetMode="External"/><Relationship Id="rId_hyperlink_1714" Type="http://schemas.openxmlformats.org/officeDocument/2006/relationships/hyperlink" Target="https://www.diodes.com/assets/Datasheets/SMCJ5.0CAQ-SMCJ200CAQ.pdf" TargetMode="External"/><Relationship Id="rId_hyperlink_1715" Type="http://schemas.openxmlformats.org/officeDocument/2006/relationships/hyperlink" Target="https://www.diodes.com/assets/Datasheets/SMCJ5.0CAQ-SMCJ200CAQ.pdf" TargetMode="External"/><Relationship Id="rId_hyperlink_1716" Type="http://schemas.openxmlformats.org/officeDocument/2006/relationships/hyperlink" Target="https://www.diodes.com/assets/Datasheets/SMCJ5.0CAQ-SMCJ200CAQ.pdf" TargetMode="External"/><Relationship Id="rId_hyperlink_1717" Type="http://schemas.openxmlformats.org/officeDocument/2006/relationships/hyperlink" Target="https://www.diodes.com/assets/Datasheets/SMCJ5.0CAQ-SMCJ200CAQ.pdf" TargetMode="External"/><Relationship Id="rId_hyperlink_1718" Type="http://schemas.openxmlformats.org/officeDocument/2006/relationships/hyperlink" Target="https://www.diodes.com/assets/Datasheets/SMCJ5.0CAQ-SMCJ200CAQ.pdf" TargetMode="External"/><Relationship Id="rId_hyperlink_1719" Type="http://schemas.openxmlformats.org/officeDocument/2006/relationships/hyperlink" Target="https://www.diodes.com/assets/Datasheets/SMCJ5.0CAQ-SMCJ200CAQ.pdf" TargetMode="External"/><Relationship Id="rId_hyperlink_1720" Type="http://schemas.openxmlformats.org/officeDocument/2006/relationships/hyperlink" Target="https://www.diodes.com/assets/Datasheets/SMCJ5.0CAQ-SMCJ200CAQ.pdf" TargetMode="External"/><Relationship Id="rId_hyperlink_1721" Type="http://schemas.openxmlformats.org/officeDocument/2006/relationships/hyperlink" Target="https://www.diodes.com/assets/Datasheets/SMCJ5.0CAQ-SMCJ200CAQ.pdf" TargetMode="External"/><Relationship Id="rId_hyperlink_1722" Type="http://schemas.openxmlformats.org/officeDocument/2006/relationships/hyperlink" Target="https://www.diodes.com/assets/Datasheets/SMCJ5.0CAQ-SMCJ200CAQ.pdf" TargetMode="External"/><Relationship Id="rId_hyperlink_1723" Type="http://schemas.openxmlformats.org/officeDocument/2006/relationships/hyperlink" Target="https://www.diodes.com/assets/Datasheets/SMCJ5.0CAQ-SMCJ200CAQ.pdf" TargetMode="External"/><Relationship Id="rId_hyperlink_1724" Type="http://schemas.openxmlformats.org/officeDocument/2006/relationships/hyperlink" Target="https://www.diodes.com/assets/Datasheets/SMCJ5.0CAQ-SMCJ200CAQ.pdf" TargetMode="External"/><Relationship Id="rId_hyperlink_1725" Type="http://schemas.openxmlformats.org/officeDocument/2006/relationships/hyperlink" Target="https://www.diodes.com/assets/Datasheets/SMCJ5.0CAQ-SMCJ200CAQ.pdf" TargetMode="External"/><Relationship Id="rId_hyperlink_1726" Type="http://schemas.openxmlformats.org/officeDocument/2006/relationships/hyperlink" Target="https://www.diodes.com/assets/Datasheets/SMCJ5.0CAQ-SMCJ200CAQ.pdf" TargetMode="External"/><Relationship Id="rId_hyperlink_1727" Type="http://schemas.openxmlformats.org/officeDocument/2006/relationships/hyperlink" Target="https://www.diodes.com/assets/Datasheets/SMCJ5.0CAQ-SMCJ200CAQ.pdf" TargetMode="External"/><Relationship Id="rId_hyperlink_1728" Type="http://schemas.openxmlformats.org/officeDocument/2006/relationships/hyperlink" Target="https://www.diodes.com/assets/Datasheets/SMCJ5.0CAQ-SMCJ200CAQ.pdf" TargetMode="External"/><Relationship Id="rId_hyperlink_1729" Type="http://schemas.openxmlformats.org/officeDocument/2006/relationships/hyperlink" Target="https://www.diodes.com/assets/Datasheets/SMCJ5.0CAQ-SMCJ200CAQ.pdf" TargetMode="External"/><Relationship Id="rId_hyperlink_1730" Type="http://schemas.openxmlformats.org/officeDocument/2006/relationships/hyperlink" Target="https://www.diodes.com/assets/Datasheets/SMCJ5.0CAQ-SMCJ200CAQ.pdf" TargetMode="External"/><Relationship Id="rId_hyperlink_1731" Type="http://schemas.openxmlformats.org/officeDocument/2006/relationships/hyperlink" Target="https://www.diodes.com/assets/Datasheets/SMCJ5.0CAQ-SMCJ200CAQ.pdf" TargetMode="External"/><Relationship Id="rId_hyperlink_1732" Type="http://schemas.openxmlformats.org/officeDocument/2006/relationships/hyperlink" Target="https://www.diodes.com/assets/Datasheets/SMCJ5.0CAQ-SMCJ200CAQ.pdf" TargetMode="External"/><Relationship Id="rId_hyperlink_1733" Type="http://schemas.openxmlformats.org/officeDocument/2006/relationships/hyperlink" Target="https://www.diodes.com/assets/Datasheets/SMCJ5.0CAQ-SMCJ200CAQ.pdf" TargetMode="External"/><Relationship Id="rId_hyperlink_1734" Type="http://schemas.openxmlformats.org/officeDocument/2006/relationships/hyperlink" Target="https://www.diodes.com/assets/Datasheets/SMCJ5.0CAQ-SMCJ200CAQ.pdf" TargetMode="External"/><Relationship Id="rId_hyperlink_1735" Type="http://schemas.openxmlformats.org/officeDocument/2006/relationships/hyperlink" Target="https://www.diodes.com/assets/Datasheets/SMCJ5.0CAQ-SMCJ200CAQ.pdf" TargetMode="External"/><Relationship Id="rId_hyperlink_1736" Type="http://schemas.openxmlformats.org/officeDocument/2006/relationships/hyperlink" Target="https://www.diodes.com/assets/Datasheets/SMCJ5.0CAQ-SMCJ200CAQ.pdf" TargetMode="External"/><Relationship Id="rId_hyperlink_1737" Type="http://schemas.openxmlformats.org/officeDocument/2006/relationships/hyperlink" Target="https://www.diodes.com/assets/Datasheets/SMCJ5.0CAQ-SMCJ200CAQ.pdf" TargetMode="External"/><Relationship Id="rId_hyperlink_1738" Type="http://schemas.openxmlformats.org/officeDocument/2006/relationships/hyperlink" Target="https://www.diodes.com/assets/Datasheets/SMCJ5.0CAQ-SMCJ200CAQ.pdf" TargetMode="External"/><Relationship Id="rId_hyperlink_1739" Type="http://schemas.openxmlformats.org/officeDocument/2006/relationships/hyperlink" Target="https://www.diodes.com/assets/Datasheets/SMCJ5.0CAQ-SMCJ200CAQ.pdf" TargetMode="External"/><Relationship Id="rId_hyperlink_1740" Type="http://schemas.openxmlformats.org/officeDocument/2006/relationships/hyperlink" Target="https://www.diodes.com/assets/Datasheets/SMCJ5.0CAQ-SMCJ200CAQ.pdf" TargetMode="External"/><Relationship Id="rId_hyperlink_1741" Type="http://schemas.openxmlformats.org/officeDocument/2006/relationships/hyperlink" Target="https://www.diodes.com/assets/Datasheets/SMCJ5.0CAQ-SMCJ200CAQ.pdf" TargetMode="External"/><Relationship Id="rId_hyperlink_1742" Type="http://schemas.openxmlformats.org/officeDocument/2006/relationships/hyperlink" Target="https://www.diodes.com/assets/Datasheets/SMCJ5.0CAQ-SMCJ200CAQ.pdf" TargetMode="External"/><Relationship Id="rId_hyperlink_1743" Type="http://schemas.openxmlformats.org/officeDocument/2006/relationships/hyperlink" Target="https://www.diodes.com/assets/Datasheets/SMCJ5.0CAQ-SMCJ200CAQ.pdf" TargetMode="External"/><Relationship Id="rId_hyperlink_1744" Type="http://schemas.openxmlformats.org/officeDocument/2006/relationships/hyperlink" Target="https://www.diodes.com/assets/Datasheets/SMCJ5.0CAQ-SMCJ200CAQ.pdf" TargetMode="External"/><Relationship Id="rId_hyperlink_1745" Type="http://schemas.openxmlformats.org/officeDocument/2006/relationships/hyperlink" Target="https://www.diodes.com/assets/Datasheets/SMCJ5.0CAQ-SMCJ200CAQ.pdf" TargetMode="External"/><Relationship Id="rId_hyperlink_1746" Type="http://schemas.openxmlformats.org/officeDocument/2006/relationships/hyperlink" Target="https://www.diodes.com/assets/Datasheets/SMCJ5.0CAQ-SMCJ200CA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N874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20.947" bestFit="true" customWidth="true" style="0"/>
    <col min="2" max="2" width="30" customWidth="true" style="0"/>
    <col min="3" max="3" width="20.947" bestFit="true" customWidth="true" style="0"/>
    <col min="4" max="4" width="70.566" bestFit="true" customWidth="true" style="0"/>
    <col min="5" max="5" width="18.591" bestFit="true" customWidth="true" style="0"/>
    <col min="6" max="6" width="52.761" bestFit="true" customWidth="true" style="0"/>
    <col min="7" max="7" width="29.326" bestFit="true" customWidth="true" style="0"/>
    <col min="8" max="8" width="22.257" bestFit="true" customWidth="true" style="0"/>
    <col min="9" max="9" width="41.109" bestFit="true" customWidth="true" style="0"/>
    <col min="10" max="10" width="35.218" bestFit="true" customWidth="true" style="0"/>
    <col min="11" max="11" width="35.218" bestFit="true" customWidth="true" style="0"/>
    <col min="12" max="12" width="61.009" bestFit="true" customWidth="true" style="0"/>
    <col min="13" max="13" width="69.388" bestFit="true" customWidth="true" style="0"/>
    <col min="14" max="14" width="30.374" bestFit="true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Power Rating (W)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Reverse Standoff Voltage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RWM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(V)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Breakdown VoltageV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BR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Min(V)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BreakdownVoltageV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BR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Max (V)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Reverse Leakage CurrentI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R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@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RWM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Max (µA)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Clamping Voltage @ Max Peak Pulse Current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C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 (V)</t>
          </r>
        </is>
      </c>
      <c r="N1" s="1" t="s">
        <v>13</v>
      </c>
    </row>
    <row r="2" spans="1:14">
      <c r="A2" t="s">
        <v>14</v>
      </c>
      <c r="B2" s="2" t="str">
        <f>Hyperlink("https://www.diodes.com/assets/Datasheets/ds40742.pdf")</f>
        <v>https://www.diodes.com/assets/Datasheets/ds40742.pdf</v>
      </c>
      <c r="C2" t="str">
        <f>Hyperlink("https://www.diodes.com/part/view/3.0SMCJ13AQ","3.0SMCJ13AQ")</f>
        <v>3.0SMCJ13AQ</v>
      </c>
      <c r="D2" t="s">
        <v>15</v>
      </c>
      <c r="E2" t="s">
        <v>16</v>
      </c>
      <c r="F2" t="s">
        <v>17</v>
      </c>
      <c r="G2" t="s">
        <v>18</v>
      </c>
      <c r="I2">
        <v>13</v>
      </c>
      <c r="J2">
        <v>14.4</v>
      </c>
      <c r="K2">
        <v>15.9</v>
      </c>
      <c r="L2">
        <v>5</v>
      </c>
      <c r="M2">
        <v>21.5</v>
      </c>
      <c r="N2" t="s">
        <v>19</v>
      </c>
    </row>
    <row r="3" spans="1:14">
      <c r="A3" t="s">
        <v>20</v>
      </c>
      <c r="B3" s="2" t="str">
        <f>Hyperlink("https://www.diodes.com/assets/Datasheets/ds40742.pdf")</f>
        <v>https://www.diodes.com/assets/Datasheets/ds40742.pdf</v>
      </c>
      <c r="C3" t="str">
        <f>Hyperlink("https://www.diodes.com/part/view/3.0SMCJ13CAQ","3.0SMCJ13CAQ")</f>
        <v>3.0SMCJ13CAQ</v>
      </c>
      <c r="D3" t="s">
        <v>15</v>
      </c>
      <c r="E3" t="s">
        <v>16</v>
      </c>
      <c r="F3" t="s">
        <v>17</v>
      </c>
      <c r="G3" t="s">
        <v>21</v>
      </c>
      <c r="I3">
        <v>13</v>
      </c>
      <c r="J3">
        <v>14.4</v>
      </c>
      <c r="K3">
        <v>15.9</v>
      </c>
      <c r="L3">
        <v>5</v>
      </c>
      <c r="M3">
        <v>21.5</v>
      </c>
      <c r="N3" t="s">
        <v>19</v>
      </c>
    </row>
    <row r="4" spans="1:14">
      <c r="A4" t="s">
        <v>22</v>
      </c>
      <c r="B4" s="2" t="str">
        <f>Hyperlink("https://www.diodes.com/assets/Datasheets/ds40742.pdf")</f>
        <v>https://www.diodes.com/assets/Datasheets/ds40742.pdf</v>
      </c>
      <c r="C4" t="str">
        <f>Hyperlink("https://www.diodes.com/part/view/3.0SMCJ14AQ","3.0SMCJ14AQ")</f>
        <v>3.0SMCJ14AQ</v>
      </c>
      <c r="D4" t="s">
        <v>23</v>
      </c>
      <c r="E4" t="s">
        <v>16</v>
      </c>
      <c r="F4" t="s">
        <v>17</v>
      </c>
      <c r="G4" t="s">
        <v>18</v>
      </c>
      <c r="I4">
        <v>14</v>
      </c>
      <c r="J4">
        <v>15.6</v>
      </c>
      <c r="K4">
        <v>17.2</v>
      </c>
      <c r="L4">
        <v>5</v>
      </c>
      <c r="M4">
        <v>23.2</v>
      </c>
      <c r="N4" t="s">
        <v>19</v>
      </c>
    </row>
    <row r="5" spans="1:14">
      <c r="A5" t="s">
        <v>24</v>
      </c>
      <c r="B5" s="2" t="str">
        <f>Hyperlink("https://www.diodes.com/assets/Datasheets/ds40742.pdf")</f>
        <v>https://www.diodes.com/assets/Datasheets/ds40742.pdf</v>
      </c>
      <c r="C5" t="str">
        <f>Hyperlink("https://www.diodes.com/part/view/3.0SMCJ14CAQ","3.0SMCJ14CAQ")</f>
        <v>3.0SMCJ14CAQ</v>
      </c>
      <c r="D5" t="s">
        <v>25</v>
      </c>
      <c r="E5" t="s">
        <v>16</v>
      </c>
      <c r="F5" t="s">
        <v>17</v>
      </c>
      <c r="G5" t="s">
        <v>21</v>
      </c>
      <c r="I5">
        <v>14</v>
      </c>
      <c r="J5">
        <v>15.6</v>
      </c>
      <c r="K5">
        <v>17.2</v>
      </c>
      <c r="L5">
        <v>5</v>
      </c>
      <c r="M5">
        <v>23.2</v>
      </c>
      <c r="N5" t="s">
        <v>19</v>
      </c>
    </row>
    <row r="6" spans="1:14">
      <c r="A6" t="s">
        <v>26</v>
      </c>
      <c r="B6" s="2" t="str">
        <f>Hyperlink("https://www.diodes.com/assets/Datasheets/ds40742.pdf")</f>
        <v>https://www.diodes.com/assets/Datasheets/ds40742.pdf</v>
      </c>
      <c r="C6" t="str">
        <f>Hyperlink("https://www.diodes.com/part/view/3.0SMCJ16CAQ","3.0SMCJ16CAQ")</f>
        <v>3.0SMCJ16CAQ</v>
      </c>
      <c r="D6" t="s">
        <v>25</v>
      </c>
      <c r="E6" t="s">
        <v>16</v>
      </c>
      <c r="F6" t="s">
        <v>17</v>
      </c>
      <c r="G6" t="s">
        <v>21</v>
      </c>
      <c r="I6">
        <v>16</v>
      </c>
      <c r="J6">
        <v>17.8</v>
      </c>
      <c r="K6">
        <v>19.7</v>
      </c>
      <c r="L6">
        <v>5</v>
      </c>
      <c r="M6">
        <v>26</v>
      </c>
      <c r="N6" t="s">
        <v>19</v>
      </c>
    </row>
    <row r="7" spans="1:14">
      <c r="A7" t="s">
        <v>27</v>
      </c>
      <c r="B7" s="2" t="str">
        <f>Hyperlink("https://www.diodes.com/assets/Datasheets/ds40742.pdf")</f>
        <v>https://www.diodes.com/assets/Datasheets/ds40742.pdf</v>
      </c>
      <c r="C7" t="str">
        <f>Hyperlink("https://www.diodes.com/part/view/3.0SMCJ20AQ","3.0SMCJ20AQ")</f>
        <v>3.0SMCJ20AQ</v>
      </c>
      <c r="D7" t="s">
        <v>23</v>
      </c>
      <c r="E7" t="s">
        <v>16</v>
      </c>
      <c r="F7" t="s">
        <v>17</v>
      </c>
      <c r="G7" t="s">
        <v>18</v>
      </c>
      <c r="I7">
        <v>20</v>
      </c>
      <c r="J7">
        <v>22.2</v>
      </c>
      <c r="K7">
        <v>24.5</v>
      </c>
      <c r="L7">
        <v>5</v>
      </c>
      <c r="M7">
        <v>32.4</v>
      </c>
      <c r="N7" t="s">
        <v>19</v>
      </c>
    </row>
    <row r="8" spans="1:14">
      <c r="A8" t="s">
        <v>28</v>
      </c>
      <c r="B8" s="2" t="str">
        <f>Hyperlink("https://www.diodes.com/assets/Datasheets/ds40742.pdf")</f>
        <v>https://www.diodes.com/assets/Datasheets/ds40742.pdf</v>
      </c>
      <c r="C8" t="str">
        <f>Hyperlink("https://www.diodes.com/part/view/3.0SMCJ22AQ","3.0SMCJ22AQ")</f>
        <v>3.0SMCJ22AQ</v>
      </c>
      <c r="D8" t="s">
        <v>23</v>
      </c>
      <c r="E8" t="s">
        <v>16</v>
      </c>
      <c r="F8" t="s">
        <v>17</v>
      </c>
      <c r="G8" t="s">
        <v>18</v>
      </c>
      <c r="I8">
        <v>22</v>
      </c>
      <c r="J8">
        <v>24.4</v>
      </c>
      <c r="K8">
        <v>27</v>
      </c>
      <c r="L8">
        <v>5</v>
      </c>
      <c r="M8">
        <v>35.5</v>
      </c>
      <c r="N8" t="s">
        <v>19</v>
      </c>
    </row>
    <row r="9" spans="1:14">
      <c r="A9" t="s">
        <v>29</v>
      </c>
      <c r="B9" s="2" t="str">
        <f>Hyperlink("https://www.diodes.com/assets/Datasheets/ds40742.pdf")</f>
        <v>https://www.diodes.com/assets/Datasheets/ds40742.pdf</v>
      </c>
      <c r="C9" t="str">
        <f>Hyperlink("https://www.diodes.com/part/view/3.0SMCJ22CAQ","3.0SMCJ22CAQ")</f>
        <v>3.0SMCJ22CAQ</v>
      </c>
      <c r="D9" t="s">
        <v>15</v>
      </c>
      <c r="E9" t="s">
        <v>16</v>
      </c>
      <c r="F9" t="s">
        <v>17</v>
      </c>
      <c r="G9" t="s">
        <v>21</v>
      </c>
      <c r="I9">
        <v>22.0</v>
      </c>
      <c r="J9">
        <v>24.4</v>
      </c>
      <c r="K9">
        <v>27.0</v>
      </c>
      <c r="L9">
        <v>5.0</v>
      </c>
      <c r="M9">
        <v>84.5</v>
      </c>
      <c r="N9" t="s">
        <v>19</v>
      </c>
    </row>
    <row r="10" spans="1:14">
      <c r="A10" t="s">
        <v>30</v>
      </c>
      <c r="B10" s="2" t="str">
        <f>Hyperlink("https://www.diodes.com/assets/Datasheets/ds40742.pdf")</f>
        <v>https://www.diodes.com/assets/Datasheets/ds40742.pdf</v>
      </c>
      <c r="C10" t="str">
        <f>Hyperlink("https://www.diodes.com/part/view/3.0SMCJ24AQ","3.0SMCJ24AQ")</f>
        <v>3.0SMCJ24AQ</v>
      </c>
      <c r="D10" t="s">
        <v>23</v>
      </c>
      <c r="E10" t="s">
        <v>16</v>
      </c>
      <c r="F10" t="s">
        <v>17</v>
      </c>
      <c r="G10" t="s">
        <v>18</v>
      </c>
      <c r="I10">
        <v>24</v>
      </c>
      <c r="J10">
        <v>26.7</v>
      </c>
      <c r="K10">
        <v>29.5</v>
      </c>
      <c r="L10">
        <v>5</v>
      </c>
      <c r="M10">
        <v>38.9</v>
      </c>
      <c r="N10" t="s">
        <v>19</v>
      </c>
    </row>
    <row r="11" spans="1:14">
      <c r="A11" t="s">
        <v>31</v>
      </c>
      <c r="B11" s="2" t="str">
        <f>Hyperlink("https://www.diodes.com/assets/Datasheets/ds40742.pdf")</f>
        <v>https://www.diodes.com/assets/Datasheets/ds40742.pdf</v>
      </c>
      <c r="C11" t="str">
        <f>Hyperlink("https://www.diodes.com/part/view/3.0SMCJ26AQ","3.0SMCJ26AQ")</f>
        <v>3.0SMCJ26AQ</v>
      </c>
      <c r="D11" t="s">
        <v>15</v>
      </c>
      <c r="E11" t="s">
        <v>16</v>
      </c>
      <c r="F11" t="s">
        <v>17</v>
      </c>
      <c r="G11" t="s">
        <v>18</v>
      </c>
      <c r="I11">
        <v>26</v>
      </c>
      <c r="J11">
        <v>28.9</v>
      </c>
      <c r="K11">
        <v>31.9</v>
      </c>
      <c r="L11">
        <v>5</v>
      </c>
      <c r="M11">
        <v>42.1</v>
      </c>
      <c r="N11" t="s">
        <v>19</v>
      </c>
    </row>
    <row r="12" spans="1:14">
      <c r="A12" t="s">
        <v>32</v>
      </c>
      <c r="B12" s="2" t="str">
        <f>Hyperlink("https://www.diodes.com/assets/Datasheets/ds40742.pdf")</f>
        <v>https://www.diodes.com/assets/Datasheets/ds40742.pdf</v>
      </c>
      <c r="C12" t="str">
        <f>Hyperlink("https://www.diodes.com/part/view/3.0SMCJ26CAQ","3.0SMCJ26CAQ")</f>
        <v>3.0SMCJ26CAQ</v>
      </c>
      <c r="D12" t="s">
        <v>15</v>
      </c>
      <c r="E12" t="s">
        <v>16</v>
      </c>
      <c r="F12" t="s">
        <v>17</v>
      </c>
      <c r="G12" t="s">
        <v>21</v>
      </c>
      <c r="I12">
        <v>26</v>
      </c>
      <c r="J12">
        <v>28.9</v>
      </c>
      <c r="K12">
        <v>31.9</v>
      </c>
      <c r="L12">
        <v>5</v>
      </c>
      <c r="M12">
        <v>42.1</v>
      </c>
      <c r="N12" t="s">
        <v>19</v>
      </c>
    </row>
    <row r="13" spans="1:14">
      <c r="A13" t="s">
        <v>33</v>
      </c>
      <c r="B13" s="2" t="str">
        <f>Hyperlink("https://www.diodes.com/assets/Datasheets/ds40742.pdf")</f>
        <v>https://www.diodes.com/assets/Datasheets/ds40742.pdf</v>
      </c>
      <c r="C13" t="str">
        <f>Hyperlink("https://www.diodes.com/part/view/3.0SMCJ28AQ","3.0SMCJ28AQ")</f>
        <v>3.0SMCJ28AQ</v>
      </c>
      <c r="D13" t="s">
        <v>23</v>
      </c>
      <c r="E13" t="s">
        <v>16</v>
      </c>
      <c r="F13" t="s">
        <v>17</v>
      </c>
      <c r="G13" t="s">
        <v>18</v>
      </c>
      <c r="I13">
        <v>28</v>
      </c>
      <c r="J13">
        <v>31.1</v>
      </c>
      <c r="K13">
        <v>34.4</v>
      </c>
      <c r="L13">
        <v>5</v>
      </c>
      <c r="M13">
        <v>45.4</v>
      </c>
      <c r="N13" t="s">
        <v>19</v>
      </c>
    </row>
    <row r="14" spans="1:14">
      <c r="A14" t="s">
        <v>34</v>
      </c>
      <c r="B14" s="2" t="str">
        <f>Hyperlink("https://www.diodes.com/assets/Datasheets/ds40742.pdf")</f>
        <v>https://www.diodes.com/assets/Datasheets/ds40742.pdf</v>
      </c>
      <c r="C14" t="str">
        <f>Hyperlink("https://www.diodes.com/part/view/3.0SMCJ28CAQ","3.0SMCJ28CAQ")</f>
        <v>3.0SMCJ28CAQ</v>
      </c>
      <c r="D14" t="s">
        <v>15</v>
      </c>
      <c r="E14" t="s">
        <v>16</v>
      </c>
      <c r="F14" t="s">
        <v>17</v>
      </c>
      <c r="G14" t="s">
        <v>21</v>
      </c>
      <c r="I14">
        <v>28</v>
      </c>
      <c r="J14">
        <v>31.1</v>
      </c>
      <c r="K14">
        <v>34.4</v>
      </c>
      <c r="L14">
        <v>5</v>
      </c>
      <c r="M14">
        <v>45.4</v>
      </c>
      <c r="N14" t="s">
        <v>19</v>
      </c>
    </row>
    <row r="15" spans="1:14">
      <c r="A15" t="s">
        <v>35</v>
      </c>
      <c r="B15" s="2" t="str">
        <f>Hyperlink("https://www.diodes.com/assets/Datasheets/ds40742.pdf")</f>
        <v>https://www.diodes.com/assets/Datasheets/ds40742.pdf</v>
      </c>
      <c r="C15" t="str">
        <f>Hyperlink("https://www.diodes.com/part/view/3.0SMCJ30AQ","3.0SMCJ30AQ")</f>
        <v>3.0SMCJ30AQ</v>
      </c>
      <c r="D15" t="s">
        <v>23</v>
      </c>
      <c r="E15" t="s">
        <v>16</v>
      </c>
      <c r="F15" t="s">
        <v>17</v>
      </c>
      <c r="G15" t="s">
        <v>18</v>
      </c>
      <c r="I15">
        <v>30</v>
      </c>
      <c r="J15">
        <v>33.3</v>
      </c>
      <c r="K15">
        <v>36.8</v>
      </c>
      <c r="L15">
        <v>5</v>
      </c>
      <c r="M15">
        <v>48.4</v>
      </c>
      <c r="N15" t="s">
        <v>19</v>
      </c>
    </row>
    <row r="16" spans="1:14">
      <c r="A16" t="s">
        <v>36</v>
      </c>
      <c r="B16" s="2" t="str">
        <f>Hyperlink("https://www.diodes.com/assets/Datasheets/ds40742.pdf")</f>
        <v>https://www.diodes.com/assets/Datasheets/ds40742.pdf</v>
      </c>
      <c r="C16" t="str">
        <f>Hyperlink("https://www.diodes.com/part/view/3.0SMCJ30CAQ","3.0SMCJ30CAQ")</f>
        <v>3.0SMCJ30CAQ</v>
      </c>
      <c r="D16" t="s">
        <v>25</v>
      </c>
      <c r="E16" t="s">
        <v>16</v>
      </c>
      <c r="F16" t="s">
        <v>17</v>
      </c>
      <c r="G16" t="s">
        <v>21</v>
      </c>
      <c r="I16">
        <v>30</v>
      </c>
      <c r="J16">
        <v>33.3</v>
      </c>
      <c r="K16">
        <v>36.8</v>
      </c>
      <c r="L16">
        <v>5</v>
      </c>
      <c r="M16">
        <v>48.4</v>
      </c>
      <c r="N16" t="s">
        <v>19</v>
      </c>
    </row>
    <row r="17" spans="1:14">
      <c r="A17" t="s">
        <v>37</v>
      </c>
      <c r="B17" s="2" t="str">
        <f>Hyperlink("https://www.diodes.com/assets/Datasheets/ds40742.pdf")</f>
        <v>https://www.diodes.com/assets/Datasheets/ds40742.pdf</v>
      </c>
      <c r="C17" t="str">
        <f>Hyperlink("https://www.diodes.com/part/view/3.0SMCJ33AQ","3.0SMCJ33AQ")</f>
        <v>3.0SMCJ33AQ</v>
      </c>
      <c r="D17" t="s">
        <v>15</v>
      </c>
      <c r="E17" t="s">
        <v>16</v>
      </c>
      <c r="F17" t="s">
        <v>17</v>
      </c>
      <c r="G17" t="s">
        <v>18</v>
      </c>
      <c r="I17">
        <v>33</v>
      </c>
      <c r="J17">
        <v>36.7</v>
      </c>
      <c r="K17">
        <v>40.6</v>
      </c>
      <c r="L17">
        <v>5</v>
      </c>
      <c r="M17">
        <v>53.3</v>
      </c>
      <c r="N17" t="s">
        <v>19</v>
      </c>
    </row>
    <row r="18" spans="1:14">
      <c r="A18" t="s">
        <v>38</v>
      </c>
      <c r="B18" s="2" t="str">
        <f>Hyperlink("https://www.diodes.com/assets/Datasheets/ds40742.pdf")</f>
        <v>https://www.diodes.com/assets/Datasheets/ds40742.pdf</v>
      </c>
      <c r="C18" t="str">
        <f>Hyperlink("https://www.diodes.com/part/view/3.0SMCJ33CAQ","3.0SMCJ33CAQ")</f>
        <v>3.0SMCJ33CAQ</v>
      </c>
      <c r="D18" t="s">
        <v>15</v>
      </c>
      <c r="E18" t="s">
        <v>16</v>
      </c>
      <c r="F18" t="s">
        <v>17</v>
      </c>
      <c r="G18" t="s">
        <v>21</v>
      </c>
      <c r="I18">
        <v>33</v>
      </c>
      <c r="J18">
        <v>36.7</v>
      </c>
      <c r="K18">
        <v>40.6</v>
      </c>
      <c r="L18">
        <v>5</v>
      </c>
      <c r="M18">
        <v>53.3</v>
      </c>
      <c r="N18" t="s">
        <v>19</v>
      </c>
    </row>
    <row r="19" spans="1:14">
      <c r="A19" t="s">
        <v>39</v>
      </c>
      <c r="B19" s="2" t="str">
        <f>Hyperlink("https://www.diodes.com/assets/Datasheets/ds40742.pdf")</f>
        <v>https://www.diodes.com/assets/Datasheets/ds40742.pdf</v>
      </c>
      <c r="C19" t="str">
        <f>Hyperlink("https://www.diodes.com/part/view/3.0SMCJ36AQ","3.0SMCJ36AQ")</f>
        <v>3.0SMCJ36AQ</v>
      </c>
      <c r="D19" t="s">
        <v>15</v>
      </c>
      <c r="E19" t="s">
        <v>16</v>
      </c>
      <c r="F19" t="s">
        <v>17</v>
      </c>
      <c r="G19" t="s">
        <v>18</v>
      </c>
      <c r="I19">
        <v>36</v>
      </c>
      <c r="J19">
        <v>40</v>
      </c>
      <c r="K19">
        <v>44.2</v>
      </c>
      <c r="L19">
        <v>5</v>
      </c>
      <c r="M19">
        <v>58.1</v>
      </c>
      <c r="N19" t="s">
        <v>19</v>
      </c>
    </row>
    <row r="20" spans="1:14">
      <c r="A20" t="s">
        <v>40</v>
      </c>
      <c r="B20" s="2" t="str">
        <f>Hyperlink("https://www.diodes.com/assets/Datasheets/ds40742.pdf")</f>
        <v>https://www.diodes.com/assets/Datasheets/ds40742.pdf</v>
      </c>
      <c r="C20" t="str">
        <f>Hyperlink("https://www.diodes.com/part/view/3.0SMCJ36CAQ","3.0SMCJ36CAQ")</f>
        <v>3.0SMCJ36CAQ</v>
      </c>
      <c r="D20" t="s">
        <v>15</v>
      </c>
      <c r="E20" t="s">
        <v>16</v>
      </c>
      <c r="F20" t="s">
        <v>17</v>
      </c>
      <c r="G20" t="s">
        <v>21</v>
      </c>
      <c r="I20">
        <v>36</v>
      </c>
      <c r="J20">
        <v>40</v>
      </c>
      <c r="K20">
        <v>44.2</v>
      </c>
      <c r="L20">
        <v>5</v>
      </c>
      <c r="M20">
        <v>58.1</v>
      </c>
      <c r="N20" t="s">
        <v>19</v>
      </c>
    </row>
    <row r="21" spans="1:14">
      <c r="A21" t="s">
        <v>41</v>
      </c>
      <c r="B21" s="2" t="str">
        <f>Hyperlink("https://www.diodes.com/assets/Datasheets/ds40742.pdf")</f>
        <v>https://www.diodes.com/assets/Datasheets/ds40742.pdf</v>
      </c>
      <c r="C21" t="str">
        <f>Hyperlink("https://www.diodes.com/part/view/3.0SMCJ5.0AQ","3.0SMCJ5.0AQ")</f>
        <v>3.0SMCJ5.0AQ</v>
      </c>
      <c r="D21" t="s">
        <v>23</v>
      </c>
      <c r="E21" t="s">
        <v>16</v>
      </c>
      <c r="F21" t="s">
        <v>17</v>
      </c>
      <c r="G21" t="s">
        <v>18</v>
      </c>
      <c r="I21">
        <v>5.0</v>
      </c>
      <c r="J21">
        <v>6.4</v>
      </c>
      <c r="K21">
        <v>7.07</v>
      </c>
      <c r="L21">
        <v>1000</v>
      </c>
      <c r="M21">
        <v>326.1</v>
      </c>
      <c r="N21" t="s">
        <v>19</v>
      </c>
    </row>
    <row r="22" spans="1:14">
      <c r="A22" t="s">
        <v>42</v>
      </c>
      <c r="B22" s="2" t="str">
        <f>Hyperlink("https://www.diodes.com/assets/Datasheets/ds40742.pdf")</f>
        <v>https://www.diodes.com/assets/Datasheets/ds40742.pdf</v>
      </c>
      <c r="C22" t="str">
        <f>Hyperlink("https://www.diodes.com/part/view/3.0SMCJ5.0CAQ","3.0SMCJ5.0CAQ")</f>
        <v>3.0SMCJ5.0CAQ</v>
      </c>
      <c r="D22" t="s">
        <v>23</v>
      </c>
      <c r="E22" t="s">
        <v>16</v>
      </c>
      <c r="F22" t="s">
        <v>17</v>
      </c>
      <c r="G22" t="s">
        <v>21</v>
      </c>
      <c r="I22">
        <v>5.0</v>
      </c>
      <c r="J22">
        <v>6.4</v>
      </c>
      <c r="K22">
        <v>7.07</v>
      </c>
      <c r="L22">
        <v>2000</v>
      </c>
      <c r="M22">
        <v>326.1</v>
      </c>
      <c r="N22" t="s">
        <v>19</v>
      </c>
    </row>
    <row r="23" spans="1:14">
      <c r="A23" t="s">
        <v>43</v>
      </c>
      <c r="B23" s="2" t="str">
        <f>Hyperlink("https://www.diodes.com/assets/Datasheets/A3_0SMCJ_SERIES_LS.pdf")</f>
        <v>https://www.diodes.com/assets/Datasheets/A3_0SMCJ_SERIES_LS.pdf</v>
      </c>
      <c r="C23" t="str">
        <f>Hyperlink("https://www.diodes.com/part/view/A3.0SMCJ10A%28LS%29","A3.0SMCJ10A(LS)")</f>
        <v>A3.0SMCJ10A(LS)</v>
      </c>
      <c r="D23" t="s">
        <v>44</v>
      </c>
      <c r="E23" t="s">
        <v>16</v>
      </c>
      <c r="F23" t="s">
        <v>17</v>
      </c>
      <c r="G23" t="s">
        <v>18</v>
      </c>
      <c r="I23">
        <v>10</v>
      </c>
      <c r="J23">
        <v>11.1</v>
      </c>
      <c r="K23">
        <v>12.7</v>
      </c>
      <c r="L23">
        <v>2</v>
      </c>
      <c r="M23">
        <v>17</v>
      </c>
      <c r="N23" t="s">
        <v>45</v>
      </c>
    </row>
    <row r="24" spans="1:14">
      <c r="A24" t="s">
        <v>46</v>
      </c>
      <c r="B24" s="2" t="str">
        <f>Hyperlink("https://www.diodes.com/assets/Datasheets/A3_0SMCJ_SERIES_LS.pdf")</f>
        <v>https://www.diodes.com/assets/Datasheets/A3_0SMCJ_SERIES_LS.pdf</v>
      </c>
      <c r="C24" t="str">
        <f>Hyperlink("https://www.diodes.com/part/view/A3.0SMCJ10CA%28LS%29","A3.0SMCJ10CA(LS)")</f>
        <v>A3.0SMCJ10CA(LS)</v>
      </c>
      <c r="D24" t="s">
        <v>44</v>
      </c>
      <c r="E24" t="s">
        <v>16</v>
      </c>
      <c r="F24" t="s">
        <v>17</v>
      </c>
      <c r="G24" t="s">
        <v>21</v>
      </c>
      <c r="I24">
        <v>10</v>
      </c>
      <c r="J24">
        <v>11.1</v>
      </c>
      <c r="K24">
        <v>12.27</v>
      </c>
      <c r="L24">
        <v>2</v>
      </c>
      <c r="M24">
        <v>17</v>
      </c>
      <c r="N24" t="s">
        <v>45</v>
      </c>
    </row>
    <row r="25" spans="1:14">
      <c r="A25" t="s">
        <v>47</v>
      </c>
      <c r="B25" s="2" t="str">
        <f>Hyperlink("https://www.diodes.com/assets/Datasheets/A3_0SMCJ_SERIES_LS.pdf")</f>
        <v>https://www.diodes.com/assets/Datasheets/A3_0SMCJ_SERIES_LS.pdf</v>
      </c>
      <c r="C25" t="str">
        <f>Hyperlink("https://www.diodes.com/part/view/A3.0SMCJ11A%28LS%29","A3.0SMCJ11A(LS)")</f>
        <v>A3.0SMCJ11A(LS)</v>
      </c>
      <c r="D25" t="s">
        <v>44</v>
      </c>
      <c r="E25" t="s">
        <v>16</v>
      </c>
      <c r="F25" t="s">
        <v>17</v>
      </c>
      <c r="G25" t="s">
        <v>18</v>
      </c>
      <c r="I25">
        <v>11</v>
      </c>
      <c r="J25">
        <v>12.2</v>
      </c>
      <c r="K25">
        <v>13.5</v>
      </c>
      <c r="L25">
        <v>2</v>
      </c>
      <c r="M25">
        <v>18.2</v>
      </c>
      <c r="N25" t="s">
        <v>45</v>
      </c>
    </row>
    <row r="26" spans="1:14">
      <c r="A26" t="s">
        <v>48</v>
      </c>
      <c r="B26" s="2" t="str">
        <f>Hyperlink("https://www.diodes.com/assets/Datasheets/A3_0SMCJ_SERIES_LS.pdf")</f>
        <v>https://www.diodes.com/assets/Datasheets/A3_0SMCJ_SERIES_LS.pdf</v>
      </c>
      <c r="C26" t="str">
        <f>Hyperlink("https://www.diodes.com/part/view/A3.0SMCJ11CA%28LS%29","A3.0SMCJ11CA(LS)")</f>
        <v>A3.0SMCJ11CA(LS)</v>
      </c>
      <c r="D26" t="s">
        <v>44</v>
      </c>
      <c r="E26" t="s">
        <v>16</v>
      </c>
      <c r="F26" t="s">
        <v>17</v>
      </c>
      <c r="G26" t="s">
        <v>21</v>
      </c>
      <c r="I26">
        <v>11</v>
      </c>
      <c r="J26">
        <v>12.2</v>
      </c>
      <c r="K26">
        <v>13.5</v>
      </c>
      <c r="L26">
        <v>2</v>
      </c>
      <c r="M26">
        <v>18.2</v>
      </c>
      <c r="N26" t="s">
        <v>45</v>
      </c>
    </row>
    <row r="27" spans="1:14">
      <c r="A27" t="s">
        <v>49</v>
      </c>
      <c r="B27" s="2" t="str">
        <f>Hyperlink("https://www.diodes.com/assets/Datasheets/A3_0SMCJ_SERIES_LS.pdf")</f>
        <v>https://www.diodes.com/assets/Datasheets/A3_0SMCJ_SERIES_LS.pdf</v>
      </c>
      <c r="C27" t="str">
        <f>Hyperlink("https://www.diodes.com/part/view/A3.0SMCJ12A%28LS%29","A3.0SMCJ12A(LS)")</f>
        <v>A3.0SMCJ12A(LS)</v>
      </c>
      <c r="D27" t="s">
        <v>44</v>
      </c>
      <c r="E27" t="s">
        <v>16</v>
      </c>
      <c r="F27" t="s">
        <v>17</v>
      </c>
      <c r="G27" t="s">
        <v>18</v>
      </c>
      <c r="I27">
        <v>12</v>
      </c>
      <c r="J27">
        <v>13.3</v>
      </c>
      <c r="K27">
        <v>14.7</v>
      </c>
      <c r="L27">
        <v>2</v>
      </c>
      <c r="M27">
        <v>19.9</v>
      </c>
      <c r="N27" t="s">
        <v>45</v>
      </c>
    </row>
    <row r="28" spans="1:14">
      <c r="A28" t="s">
        <v>50</v>
      </c>
      <c r="B28" s="2" t="str">
        <f>Hyperlink("https://www.diodes.com/assets/Datasheets/A3_0SMCJ_SERIES_LS.pdf")</f>
        <v>https://www.diodes.com/assets/Datasheets/A3_0SMCJ_SERIES_LS.pdf</v>
      </c>
      <c r="C28" t="str">
        <f>Hyperlink("https://www.diodes.com/part/view/A3.0SMCJ12CA%28LS%29","A3.0SMCJ12CA(LS)")</f>
        <v>A3.0SMCJ12CA(LS)</v>
      </c>
      <c r="D28" t="s">
        <v>44</v>
      </c>
      <c r="E28" t="s">
        <v>16</v>
      </c>
      <c r="F28" t="s">
        <v>17</v>
      </c>
      <c r="G28" t="s">
        <v>21</v>
      </c>
      <c r="I28">
        <v>12</v>
      </c>
      <c r="J28">
        <v>13.3</v>
      </c>
      <c r="K28">
        <v>14.7</v>
      </c>
      <c r="L28">
        <v>2</v>
      </c>
      <c r="M28">
        <v>19.9</v>
      </c>
      <c r="N28" t="s">
        <v>45</v>
      </c>
    </row>
    <row r="29" spans="1:14">
      <c r="A29" t="s">
        <v>51</v>
      </c>
      <c r="B29" s="2" t="str">
        <f>Hyperlink("https://www.diodes.com/assets/Datasheets/A3_0SMCJ_SERIES_LS.pdf")</f>
        <v>https://www.diodes.com/assets/Datasheets/A3_0SMCJ_SERIES_LS.pdf</v>
      </c>
      <c r="C29" t="str">
        <f>Hyperlink("https://www.diodes.com/part/view/A3.0SMCJ13A%28LS%29","A3.0SMCJ13A(LS)")</f>
        <v>A3.0SMCJ13A(LS)</v>
      </c>
      <c r="D29" t="s">
        <v>44</v>
      </c>
      <c r="E29" t="s">
        <v>16</v>
      </c>
      <c r="F29" t="s">
        <v>17</v>
      </c>
      <c r="G29" t="s">
        <v>18</v>
      </c>
      <c r="I29">
        <v>13</v>
      </c>
      <c r="J29">
        <v>14.4</v>
      </c>
      <c r="K29">
        <v>15.9</v>
      </c>
      <c r="L29">
        <v>2</v>
      </c>
      <c r="M29">
        <v>21.5</v>
      </c>
      <c r="N29" t="s">
        <v>45</v>
      </c>
    </row>
    <row r="30" spans="1:14">
      <c r="A30" t="s">
        <v>52</v>
      </c>
      <c r="B30" s="2" t="str">
        <f>Hyperlink("https://www.diodes.com/assets/Datasheets/A3_0SMCJ_SERIES_LS.pdf")</f>
        <v>https://www.diodes.com/assets/Datasheets/A3_0SMCJ_SERIES_LS.pdf</v>
      </c>
      <c r="C30" t="str">
        <f>Hyperlink("https://www.diodes.com/part/view/A3.0SMCJ13CA%28LS%29","A3.0SMCJ13CA(LS)")</f>
        <v>A3.0SMCJ13CA(LS)</v>
      </c>
      <c r="D30" t="s">
        <v>44</v>
      </c>
      <c r="E30" t="s">
        <v>16</v>
      </c>
      <c r="F30" t="s">
        <v>17</v>
      </c>
      <c r="G30" t="s">
        <v>21</v>
      </c>
      <c r="I30">
        <v>13</v>
      </c>
      <c r="J30">
        <v>14.4</v>
      </c>
      <c r="K30">
        <v>15.9</v>
      </c>
      <c r="L30">
        <v>2</v>
      </c>
      <c r="M30">
        <v>21.5</v>
      </c>
      <c r="N30" t="s">
        <v>45</v>
      </c>
    </row>
    <row r="31" spans="1:14">
      <c r="A31" t="s">
        <v>53</v>
      </c>
      <c r="B31" s="2" t="str">
        <f>Hyperlink("https://www.diodes.com/assets/Datasheets/A3_0SMCJ_SERIES_LS.pdf")</f>
        <v>https://www.diodes.com/assets/Datasheets/A3_0SMCJ_SERIES_LS.pdf</v>
      </c>
      <c r="C31" t="str">
        <f>Hyperlink("https://www.diodes.com/part/view/A3.0SMCJ14A%28LS%29","A3.0SMCJ14A(LS)")</f>
        <v>A3.0SMCJ14A(LS)</v>
      </c>
      <c r="D31" t="s">
        <v>44</v>
      </c>
      <c r="E31" t="s">
        <v>16</v>
      </c>
      <c r="F31" t="s">
        <v>17</v>
      </c>
      <c r="G31" t="s">
        <v>18</v>
      </c>
      <c r="I31">
        <v>14</v>
      </c>
      <c r="J31">
        <v>15.6</v>
      </c>
      <c r="K31">
        <v>17.2</v>
      </c>
      <c r="L31">
        <v>2</v>
      </c>
      <c r="M31">
        <v>23.2</v>
      </c>
      <c r="N31" t="s">
        <v>45</v>
      </c>
    </row>
    <row r="32" spans="1:14">
      <c r="A32" t="s">
        <v>54</v>
      </c>
      <c r="B32" s="2" t="str">
        <f>Hyperlink("https://www.diodes.com/assets/Datasheets/A3_0SMCJ_SERIES_LS.pdf")</f>
        <v>https://www.diodes.com/assets/Datasheets/A3_0SMCJ_SERIES_LS.pdf</v>
      </c>
      <c r="C32" t="str">
        <f>Hyperlink("https://www.diodes.com/part/view/A3.0SMCJ14CA%28LS%29","A3.0SMCJ14CA(LS)")</f>
        <v>A3.0SMCJ14CA(LS)</v>
      </c>
      <c r="D32" t="s">
        <v>44</v>
      </c>
      <c r="E32" t="s">
        <v>16</v>
      </c>
      <c r="F32" t="s">
        <v>17</v>
      </c>
      <c r="G32" t="s">
        <v>21</v>
      </c>
      <c r="I32">
        <v>14</v>
      </c>
      <c r="J32">
        <v>15.6</v>
      </c>
      <c r="K32">
        <v>17.2</v>
      </c>
      <c r="L32">
        <v>2</v>
      </c>
      <c r="M32">
        <v>23.2</v>
      </c>
      <c r="N32" t="s">
        <v>45</v>
      </c>
    </row>
    <row r="33" spans="1:14">
      <c r="A33" t="s">
        <v>55</v>
      </c>
      <c r="B33" s="2" t="str">
        <f>Hyperlink("https://www.diodes.com/assets/Datasheets/A3_0SMCJ_SERIES_LS.pdf")</f>
        <v>https://www.diodes.com/assets/Datasheets/A3_0SMCJ_SERIES_LS.pdf</v>
      </c>
      <c r="C33" t="str">
        <f>Hyperlink("https://www.diodes.com/part/view/A3.0SMCJ15A%28LS%29","A3.0SMCJ15A(LS)")</f>
        <v>A3.0SMCJ15A(LS)</v>
      </c>
      <c r="D33" t="s">
        <v>44</v>
      </c>
      <c r="E33" t="s">
        <v>16</v>
      </c>
      <c r="F33" t="s">
        <v>17</v>
      </c>
      <c r="G33" t="s">
        <v>18</v>
      </c>
      <c r="I33">
        <v>15</v>
      </c>
      <c r="J33">
        <v>16.7</v>
      </c>
      <c r="K33">
        <v>18.5</v>
      </c>
      <c r="L33">
        <v>2</v>
      </c>
      <c r="M33">
        <v>24.2</v>
      </c>
      <c r="N33" t="s">
        <v>45</v>
      </c>
    </row>
    <row r="34" spans="1:14">
      <c r="A34" t="s">
        <v>56</v>
      </c>
      <c r="B34" s="2" t="str">
        <f>Hyperlink("https://www.diodes.com/assets/Datasheets/A3_0SMCJ_SERIES_LS.pdf")</f>
        <v>https://www.diodes.com/assets/Datasheets/A3_0SMCJ_SERIES_LS.pdf</v>
      </c>
      <c r="C34" t="str">
        <f>Hyperlink("https://www.diodes.com/part/view/A3.0SMCJ15CA%28LS%29","A3.0SMCJ15CA(LS)")</f>
        <v>A3.0SMCJ15CA(LS)</v>
      </c>
      <c r="D34" t="s">
        <v>44</v>
      </c>
      <c r="E34" t="s">
        <v>16</v>
      </c>
      <c r="F34" t="s">
        <v>17</v>
      </c>
      <c r="G34" t="s">
        <v>21</v>
      </c>
      <c r="I34">
        <v>15</v>
      </c>
      <c r="J34">
        <v>15</v>
      </c>
      <c r="K34">
        <v>16.7</v>
      </c>
      <c r="L34">
        <v>2</v>
      </c>
      <c r="M34">
        <v>18.5</v>
      </c>
      <c r="N34" t="s">
        <v>45</v>
      </c>
    </row>
    <row r="35" spans="1:14">
      <c r="A35" t="s">
        <v>57</v>
      </c>
      <c r="B35" s="2" t="str">
        <f>Hyperlink("https://www.diodes.com/assets/Datasheets/A3_0SMCJ_SERIES_LS.pdf")</f>
        <v>https://www.diodes.com/assets/Datasheets/A3_0SMCJ_SERIES_LS.pdf</v>
      </c>
      <c r="C35" t="str">
        <f>Hyperlink("https://www.diodes.com/part/view/A3.0SMCJ16A%28LS%29","A3.0SMCJ16A(LS)")</f>
        <v>A3.0SMCJ16A(LS)</v>
      </c>
      <c r="D35" t="s">
        <v>44</v>
      </c>
      <c r="E35" t="s">
        <v>16</v>
      </c>
      <c r="F35" t="s">
        <v>17</v>
      </c>
      <c r="G35" t="s">
        <v>18</v>
      </c>
      <c r="I35">
        <v>16</v>
      </c>
      <c r="J35">
        <v>17.8</v>
      </c>
      <c r="K35">
        <v>19.1</v>
      </c>
      <c r="L35">
        <v>2</v>
      </c>
      <c r="M35">
        <v>26</v>
      </c>
      <c r="N35" t="s">
        <v>45</v>
      </c>
    </row>
    <row r="36" spans="1:14">
      <c r="A36" t="s">
        <v>58</v>
      </c>
      <c r="B36" s="2" t="str">
        <f>Hyperlink("https://www.diodes.com/assets/Datasheets/A3_0SMCJ_SERIES_LS.pdf")</f>
        <v>https://www.diodes.com/assets/Datasheets/A3_0SMCJ_SERIES_LS.pdf</v>
      </c>
      <c r="C36" t="str">
        <f>Hyperlink("https://www.diodes.com/part/view/A3.0SMCJ16CA%28LS%29","A3.0SMCJ16CA(LS)")</f>
        <v>A3.0SMCJ16CA(LS)</v>
      </c>
      <c r="D36" t="s">
        <v>44</v>
      </c>
      <c r="E36" t="s">
        <v>16</v>
      </c>
      <c r="F36" t="s">
        <v>17</v>
      </c>
      <c r="G36" t="s">
        <v>21</v>
      </c>
      <c r="I36">
        <v>16</v>
      </c>
      <c r="J36">
        <v>17.8</v>
      </c>
      <c r="K36">
        <v>19.7</v>
      </c>
      <c r="L36">
        <v>2</v>
      </c>
      <c r="M36">
        <v>26</v>
      </c>
      <c r="N36" t="s">
        <v>45</v>
      </c>
    </row>
    <row r="37" spans="1:14">
      <c r="A37" t="s">
        <v>59</v>
      </c>
      <c r="B37" s="2" t="str">
        <f>Hyperlink("https://www.diodes.com/assets/Datasheets/A3_0SMCJ_SERIES_LS.pdf")</f>
        <v>https://www.diodes.com/assets/Datasheets/A3_0SMCJ_SERIES_LS.pdf</v>
      </c>
      <c r="C37" t="str">
        <f>Hyperlink("https://www.diodes.com/part/view/A3.0SMCJ17A%28LS%29","A3.0SMCJ17A(LS)")</f>
        <v>A3.0SMCJ17A(LS)</v>
      </c>
      <c r="D37" t="s">
        <v>44</v>
      </c>
      <c r="E37" t="s">
        <v>16</v>
      </c>
      <c r="F37" t="s">
        <v>17</v>
      </c>
      <c r="G37" t="s">
        <v>18</v>
      </c>
      <c r="I37">
        <v>17</v>
      </c>
      <c r="J37">
        <v>18.9</v>
      </c>
      <c r="K37">
        <v>20.9</v>
      </c>
      <c r="L37">
        <v>2</v>
      </c>
      <c r="M37">
        <v>27.6</v>
      </c>
      <c r="N37" t="s">
        <v>45</v>
      </c>
    </row>
    <row r="38" spans="1:14">
      <c r="A38" t="s">
        <v>60</v>
      </c>
      <c r="B38" s="2" t="str">
        <f>Hyperlink("https://www.diodes.com/assets/Datasheets/A3_0SMCJ_SERIES_LS.pdf")</f>
        <v>https://www.diodes.com/assets/Datasheets/A3_0SMCJ_SERIES_LS.pdf</v>
      </c>
      <c r="C38" t="str">
        <f>Hyperlink("https://www.diodes.com/part/view/A3.0SMCJ17CA%28LS%29","A3.0SMCJ17CA(LS)")</f>
        <v>A3.0SMCJ17CA(LS)</v>
      </c>
      <c r="D38" t="s">
        <v>44</v>
      </c>
      <c r="E38" t="s">
        <v>16</v>
      </c>
      <c r="F38" t="s">
        <v>17</v>
      </c>
      <c r="G38" t="s">
        <v>21</v>
      </c>
      <c r="I38">
        <v>17</v>
      </c>
      <c r="J38">
        <v>18.9</v>
      </c>
      <c r="K38">
        <v>20.9</v>
      </c>
      <c r="L38">
        <v>2</v>
      </c>
      <c r="M38">
        <v>27.6</v>
      </c>
      <c r="N38" t="s">
        <v>45</v>
      </c>
    </row>
    <row r="39" spans="1:14">
      <c r="A39" t="s">
        <v>61</v>
      </c>
      <c r="B39" s="2" t="str">
        <f>Hyperlink("https://www.diodes.com/assets/Datasheets/A3_0SMCJ_SERIES_LS.pdf")</f>
        <v>https://www.diodes.com/assets/Datasheets/A3_0SMCJ_SERIES_LS.pdf</v>
      </c>
      <c r="C39" t="str">
        <f>Hyperlink("https://www.diodes.com/part/view/A3.0SMCJ18A%28LS%29","A3.0SMCJ18A(LS)")</f>
        <v>A3.0SMCJ18A(LS)</v>
      </c>
      <c r="D39" t="s">
        <v>44</v>
      </c>
      <c r="E39" t="s">
        <v>16</v>
      </c>
      <c r="F39" t="s">
        <v>17</v>
      </c>
      <c r="G39" t="s">
        <v>18</v>
      </c>
      <c r="I39">
        <v>18</v>
      </c>
      <c r="J39">
        <v>20</v>
      </c>
      <c r="K39">
        <v>22.1</v>
      </c>
      <c r="L39">
        <v>2</v>
      </c>
      <c r="M39">
        <v>29.2</v>
      </c>
      <c r="N39" t="s">
        <v>45</v>
      </c>
    </row>
    <row r="40" spans="1:14">
      <c r="A40" t="s">
        <v>62</v>
      </c>
      <c r="B40" s="2" t="str">
        <f>Hyperlink("https://www.diodes.com/assets/Datasheets/A3_0SMCJ_SERIES_LS.pdf")</f>
        <v>https://www.diodes.com/assets/Datasheets/A3_0SMCJ_SERIES_LS.pdf</v>
      </c>
      <c r="C40" t="str">
        <f>Hyperlink("https://www.diodes.com/part/view/A3.0SMCJ18CA%28LS%29","A3.0SMCJ18CA(LS)")</f>
        <v>A3.0SMCJ18CA(LS)</v>
      </c>
      <c r="D40" t="s">
        <v>44</v>
      </c>
      <c r="E40" t="s">
        <v>16</v>
      </c>
      <c r="F40" t="s">
        <v>17</v>
      </c>
      <c r="G40" t="s">
        <v>21</v>
      </c>
      <c r="I40">
        <v>18</v>
      </c>
      <c r="J40">
        <v>20</v>
      </c>
      <c r="K40">
        <v>22.1</v>
      </c>
      <c r="L40">
        <v>2</v>
      </c>
      <c r="M40">
        <v>29.2</v>
      </c>
      <c r="N40" t="s">
        <v>45</v>
      </c>
    </row>
    <row r="41" spans="1:14">
      <c r="A41" t="s">
        <v>63</v>
      </c>
      <c r="B41" s="2" t="str">
        <f>Hyperlink("https://www.diodes.com/assets/Datasheets/A3_0SMCJ_SERIES_LS.pdf")</f>
        <v>https://www.diodes.com/assets/Datasheets/A3_0SMCJ_SERIES_LS.pdf</v>
      </c>
      <c r="C41" t="str">
        <f>Hyperlink("https://www.diodes.com/part/view/A3.0SMCJ20A%28LS%29","A3.0SMCJ20A(LS)")</f>
        <v>A3.0SMCJ20A(LS)</v>
      </c>
      <c r="D41" t="s">
        <v>44</v>
      </c>
      <c r="E41" t="s">
        <v>16</v>
      </c>
      <c r="F41" t="s">
        <v>17</v>
      </c>
      <c r="G41" t="s">
        <v>18</v>
      </c>
      <c r="I41">
        <v>20</v>
      </c>
      <c r="J41">
        <v>22.2</v>
      </c>
      <c r="K41">
        <v>24.5</v>
      </c>
      <c r="L41">
        <v>2</v>
      </c>
      <c r="M41">
        <v>32.4</v>
      </c>
      <c r="N41" t="s">
        <v>45</v>
      </c>
    </row>
    <row r="42" spans="1:14">
      <c r="A42" t="s">
        <v>64</v>
      </c>
      <c r="B42" s="2" t="str">
        <f>Hyperlink("https://www.diodes.com/assets/Datasheets/A3_0SMCJ_SERIES_LS.pdf")</f>
        <v>https://www.diodes.com/assets/Datasheets/A3_0SMCJ_SERIES_LS.pdf</v>
      </c>
      <c r="C42" t="str">
        <f>Hyperlink("https://www.diodes.com/part/view/A3.0SMCJ20CA%28LS%29","A3.0SMCJ20CA(LS)")</f>
        <v>A3.0SMCJ20CA(LS)</v>
      </c>
      <c r="D42" t="s">
        <v>44</v>
      </c>
      <c r="E42" t="s">
        <v>16</v>
      </c>
      <c r="F42" t="s">
        <v>17</v>
      </c>
      <c r="G42" t="s">
        <v>21</v>
      </c>
      <c r="I42">
        <v>20</v>
      </c>
      <c r="J42">
        <v>22.2</v>
      </c>
      <c r="K42">
        <v>24.5</v>
      </c>
      <c r="L42">
        <v>2</v>
      </c>
      <c r="M42">
        <v>32.4</v>
      </c>
      <c r="N42" t="s">
        <v>45</v>
      </c>
    </row>
    <row r="43" spans="1:14">
      <c r="A43" t="s">
        <v>65</v>
      </c>
      <c r="B43" s="2" t="str">
        <f>Hyperlink("https://www.diodes.com/assets/Datasheets/A3_0SMCJ_SERIES_LS.pdf")</f>
        <v>https://www.diodes.com/assets/Datasheets/A3_0SMCJ_SERIES_LS.pdf</v>
      </c>
      <c r="C43" t="str">
        <f>Hyperlink("https://www.diodes.com/part/view/A3.0SMCJ22A%28LS%29","A3.0SMCJ22A(LS)")</f>
        <v>A3.0SMCJ22A(LS)</v>
      </c>
      <c r="D43" t="s">
        <v>44</v>
      </c>
      <c r="E43" t="s">
        <v>16</v>
      </c>
      <c r="F43" t="s">
        <v>17</v>
      </c>
      <c r="G43" t="s">
        <v>18</v>
      </c>
      <c r="I43">
        <v>22</v>
      </c>
      <c r="J43">
        <v>24.4</v>
      </c>
      <c r="K43">
        <v>27</v>
      </c>
      <c r="L43">
        <v>2</v>
      </c>
      <c r="M43">
        <v>35.5</v>
      </c>
      <c r="N43" t="s">
        <v>45</v>
      </c>
    </row>
    <row r="44" spans="1:14">
      <c r="A44" t="s">
        <v>66</v>
      </c>
      <c r="B44" s="2" t="str">
        <f>Hyperlink("https://www.diodes.com/assets/Datasheets/A3_0SMCJ_SERIES_LS.pdf")</f>
        <v>https://www.diodes.com/assets/Datasheets/A3_0SMCJ_SERIES_LS.pdf</v>
      </c>
      <c r="C44" t="str">
        <f>Hyperlink("https://www.diodes.com/part/view/A3.0SMCJ22CA%28LS%29","A3.0SMCJ22CA(LS)")</f>
        <v>A3.0SMCJ22CA(LS)</v>
      </c>
      <c r="D44" t="s">
        <v>44</v>
      </c>
      <c r="E44" t="s">
        <v>16</v>
      </c>
      <c r="F44" t="s">
        <v>17</v>
      </c>
      <c r="G44" t="s">
        <v>21</v>
      </c>
      <c r="I44">
        <v>22</v>
      </c>
      <c r="J44">
        <v>24.4</v>
      </c>
      <c r="K44">
        <v>27</v>
      </c>
      <c r="L44">
        <v>2</v>
      </c>
      <c r="M44">
        <v>35.5</v>
      </c>
      <c r="N44" t="s">
        <v>45</v>
      </c>
    </row>
    <row r="45" spans="1:14">
      <c r="A45" t="s">
        <v>67</v>
      </c>
      <c r="B45" s="2" t="str">
        <f>Hyperlink("https://www.diodes.com/assets/Datasheets/A3_0SMCJ_SERIES_LS.pdf")</f>
        <v>https://www.diodes.com/assets/Datasheets/A3_0SMCJ_SERIES_LS.pdf</v>
      </c>
      <c r="C45" t="str">
        <f>Hyperlink("https://www.diodes.com/part/view/A3.0SMCJ24A%28LS%29","A3.0SMCJ24A(LS)")</f>
        <v>A3.0SMCJ24A(LS)</v>
      </c>
      <c r="D45" t="s">
        <v>44</v>
      </c>
      <c r="E45" t="s">
        <v>16</v>
      </c>
      <c r="F45" t="s">
        <v>17</v>
      </c>
      <c r="G45" t="s">
        <v>18</v>
      </c>
      <c r="I45">
        <v>24</v>
      </c>
      <c r="J45">
        <v>26.7</v>
      </c>
      <c r="K45">
        <v>29.5</v>
      </c>
      <c r="L45">
        <v>2</v>
      </c>
      <c r="M45">
        <v>38.9</v>
      </c>
      <c r="N45" t="s">
        <v>45</v>
      </c>
    </row>
    <row r="46" spans="1:14">
      <c r="A46" t="s">
        <v>68</v>
      </c>
      <c r="B46" s="2" t="str">
        <f>Hyperlink("https://www.diodes.com/assets/Datasheets/A3_0SMCJ_SERIES_LS.pdf")</f>
        <v>https://www.diodes.com/assets/Datasheets/A3_0SMCJ_SERIES_LS.pdf</v>
      </c>
      <c r="C46" t="str">
        <f>Hyperlink("https://www.diodes.com/part/view/A3.0SMCJ24CA%28LS%29","A3.0SMCJ24CA(LS)")</f>
        <v>A3.0SMCJ24CA(LS)</v>
      </c>
      <c r="D46" t="s">
        <v>44</v>
      </c>
      <c r="E46" t="s">
        <v>16</v>
      </c>
      <c r="F46" t="s">
        <v>17</v>
      </c>
      <c r="G46" t="s">
        <v>21</v>
      </c>
      <c r="I46">
        <v>24</v>
      </c>
      <c r="J46">
        <v>26.7</v>
      </c>
      <c r="K46">
        <v>29.5</v>
      </c>
      <c r="L46">
        <v>2</v>
      </c>
      <c r="M46">
        <v>38.9</v>
      </c>
      <c r="N46" t="s">
        <v>45</v>
      </c>
    </row>
    <row r="47" spans="1:14">
      <c r="A47" t="s">
        <v>69</v>
      </c>
      <c r="B47" s="2" t="str">
        <f>Hyperlink("https://www.diodes.com/assets/Datasheets/A3_0SMCJ_SERIES_LS.pdf")</f>
        <v>https://www.diodes.com/assets/Datasheets/A3_0SMCJ_SERIES_LS.pdf</v>
      </c>
      <c r="C47" t="str">
        <f>Hyperlink("https://www.diodes.com/part/view/A3.0SMCJ26A%28LS%29","A3.0SMCJ26A(LS)")</f>
        <v>A3.0SMCJ26A(LS)</v>
      </c>
      <c r="D47" t="s">
        <v>44</v>
      </c>
      <c r="E47" t="s">
        <v>16</v>
      </c>
      <c r="F47" t="s">
        <v>17</v>
      </c>
      <c r="G47" t="s">
        <v>18</v>
      </c>
      <c r="I47">
        <v>26</v>
      </c>
      <c r="J47">
        <v>28.9</v>
      </c>
      <c r="K47">
        <v>31.9</v>
      </c>
      <c r="L47">
        <v>2</v>
      </c>
      <c r="M47">
        <v>42.1</v>
      </c>
      <c r="N47" t="s">
        <v>45</v>
      </c>
    </row>
    <row r="48" spans="1:14">
      <c r="A48" t="s">
        <v>70</v>
      </c>
      <c r="B48" s="2" t="str">
        <f>Hyperlink("https://www.diodes.com/assets/Datasheets/A3_0SMCJ_SERIES_LS.pdf")</f>
        <v>https://www.diodes.com/assets/Datasheets/A3_0SMCJ_SERIES_LS.pdf</v>
      </c>
      <c r="C48" t="str">
        <f>Hyperlink("https://www.diodes.com/part/view/A3.0SMCJ26CA%28LS%29","A3.0SMCJ26CA(LS)")</f>
        <v>A3.0SMCJ26CA(LS)</v>
      </c>
      <c r="D48" t="s">
        <v>44</v>
      </c>
      <c r="E48" t="s">
        <v>16</v>
      </c>
      <c r="F48" t="s">
        <v>17</v>
      </c>
      <c r="G48" t="s">
        <v>21</v>
      </c>
      <c r="I48">
        <v>26</v>
      </c>
      <c r="J48">
        <v>28.9</v>
      </c>
      <c r="K48">
        <v>31.9</v>
      </c>
      <c r="L48">
        <v>2</v>
      </c>
      <c r="M48">
        <v>42.1</v>
      </c>
      <c r="N48" t="s">
        <v>45</v>
      </c>
    </row>
    <row r="49" spans="1:14">
      <c r="A49" t="s">
        <v>71</v>
      </c>
      <c r="B49" s="2" t="str">
        <f>Hyperlink("https://www.diodes.com/assets/Datasheets/A3_0SMCJ_SERIES_LS.pdf")</f>
        <v>https://www.diodes.com/assets/Datasheets/A3_0SMCJ_SERIES_LS.pdf</v>
      </c>
      <c r="C49" t="str">
        <f>Hyperlink("https://www.diodes.com/part/view/A3.0SMCJ28A%28LS%29","A3.0SMCJ28A(LS)")</f>
        <v>A3.0SMCJ28A(LS)</v>
      </c>
      <c r="D49" t="s">
        <v>44</v>
      </c>
      <c r="E49" t="s">
        <v>16</v>
      </c>
      <c r="F49" t="s">
        <v>17</v>
      </c>
      <c r="G49" t="s">
        <v>18</v>
      </c>
      <c r="I49">
        <v>28</v>
      </c>
      <c r="J49">
        <v>31.1</v>
      </c>
      <c r="K49">
        <v>34.4</v>
      </c>
      <c r="L49">
        <v>2</v>
      </c>
      <c r="M49">
        <v>45.4</v>
      </c>
      <c r="N49" t="s">
        <v>45</v>
      </c>
    </row>
    <row r="50" spans="1:14">
      <c r="A50" t="s">
        <v>72</v>
      </c>
      <c r="B50" s="2" t="str">
        <f>Hyperlink("https://www.diodes.com/assets/Datasheets/A3_0SMCJ_SERIES_LS.pdf")</f>
        <v>https://www.diodes.com/assets/Datasheets/A3_0SMCJ_SERIES_LS.pdf</v>
      </c>
      <c r="C50" t="str">
        <f>Hyperlink("https://www.diodes.com/part/view/A3.0SMCJ28CA%28LS%29","A3.0SMCJ28CA(LS)")</f>
        <v>A3.0SMCJ28CA(LS)</v>
      </c>
      <c r="D50" t="s">
        <v>44</v>
      </c>
      <c r="E50" t="s">
        <v>16</v>
      </c>
      <c r="F50" t="s">
        <v>17</v>
      </c>
      <c r="G50" t="s">
        <v>21</v>
      </c>
      <c r="I50">
        <v>28</v>
      </c>
      <c r="J50">
        <v>31.1</v>
      </c>
      <c r="K50">
        <v>34.4</v>
      </c>
      <c r="L50">
        <v>2</v>
      </c>
      <c r="M50">
        <v>45.4</v>
      </c>
      <c r="N50" t="s">
        <v>45</v>
      </c>
    </row>
    <row r="51" spans="1:14">
      <c r="A51" t="s">
        <v>73</v>
      </c>
      <c r="B51" s="2" t="str">
        <f>Hyperlink("https://www.diodes.com/assets/Datasheets/A3_0SMCJ_SERIES_LS.pdf")</f>
        <v>https://www.diodes.com/assets/Datasheets/A3_0SMCJ_SERIES_LS.pdf</v>
      </c>
      <c r="C51" t="str">
        <f>Hyperlink("https://www.diodes.com/part/view/A3.0SMCJ30A%28LS%29","A3.0SMCJ30A(LS)")</f>
        <v>A3.0SMCJ30A(LS)</v>
      </c>
      <c r="D51" t="s">
        <v>44</v>
      </c>
      <c r="E51" t="s">
        <v>16</v>
      </c>
      <c r="F51" t="s">
        <v>17</v>
      </c>
      <c r="G51" t="s">
        <v>18</v>
      </c>
      <c r="I51">
        <v>30</v>
      </c>
      <c r="J51">
        <v>33.3</v>
      </c>
      <c r="K51">
        <v>36.8</v>
      </c>
      <c r="L51">
        <v>2</v>
      </c>
      <c r="M51">
        <v>48.4</v>
      </c>
      <c r="N51" t="s">
        <v>45</v>
      </c>
    </row>
    <row r="52" spans="1:14">
      <c r="A52" t="s">
        <v>74</v>
      </c>
      <c r="B52" s="2" t="str">
        <f>Hyperlink("https://www.diodes.com/assets/Datasheets/A3_0SMCJ_SERIES_LS.pdf")</f>
        <v>https://www.diodes.com/assets/Datasheets/A3_0SMCJ_SERIES_LS.pdf</v>
      </c>
      <c r="C52" t="str">
        <f>Hyperlink("https://www.diodes.com/part/view/A3.0SMCJ30CA%28LS%29","A3.0SMCJ30CA(LS)")</f>
        <v>A3.0SMCJ30CA(LS)</v>
      </c>
      <c r="D52" t="s">
        <v>44</v>
      </c>
      <c r="E52" t="s">
        <v>16</v>
      </c>
      <c r="F52" t="s">
        <v>17</v>
      </c>
      <c r="G52" t="s">
        <v>21</v>
      </c>
      <c r="I52">
        <v>30</v>
      </c>
      <c r="J52">
        <v>33.3</v>
      </c>
      <c r="K52">
        <v>36.8</v>
      </c>
      <c r="L52">
        <v>2</v>
      </c>
      <c r="M52">
        <v>48.4</v>
      </c>
      <c r="N52" t="s">
        <v>45</v>
      </c>
    </row>
    <row r="53" spans="1:14">
      <c r="A53" t="s">
        <v>75</v>
      </c>
      <c r="B53" s="2" t="str">
        <f>Hyperlink("https://www.diodes.com/assets/Datasheets/A3_0SMCJ_SERIES_LS.pdf")</f>
        <v>https://www.diodes.com/assets/Datasheets/A3_0SMCJ_SERIES_LS.pdf</v>
      </c>
      <c r="C53" t="str">
        <f>Hyperlink("https://www.diodes.com/part/view/A3.0SMCJ33A%28LS%29","A3.0SMCJ33A(LS)")</f>
        <v>A3.0SMCJ33A(LS)</v>
      </c>
      <c r="D53" t="s">
        <v>44</v>
      </c>
      <c r="E53" t="s">
        <v>16</v>
      </c>
      <c r="F53" t="s">
        <v>17</v>
      </c>
      <c r="G53" t="s">
        <v>18</v>
      </c>
      <c r="I53">
        <v>33</v>
      </c>
      <c r="J53">
        <v>36.7</v>
      </c>
      <c r="K53">
        <v>40.6</v>
      </c>
      <c r="L53">
        <v>2</v>
      </c>
      <c r="M53">
        <v>53.3</v>
      </c>
      <c r="N53" t="s">
        <v>45</v>
      </c>
    </row>
    <row r="54" spans="1:14">
      <c r="A54" t="s">
        <v>76</v>
      </c>
      <c r="B54" s="2" t="str">
        <f>Hyperlink("https://www.diodes.com/assets/Datasheets/A3_0SMCJ_SERIES_LS.pdf")</f>
        <v>https://www.diodes.com/assets/Datasheets/A3_0SMCJ_SERIES_LS.pdf</v>
      </c>
      <c r="C54" t="str">
        <f>Hyperlink("https://www.diodes.com/part/view/A3.0SMCJ33CA%28LS%29","A3.0SMCJ33CA(LS)")</f>
        <v>A3.0SMCJ33CA(LS)</v>
      </c>
      <c r="D54" t="s">
        <v>44</v>
      </c>
      <c r="E54" t="s">
        <v>16</v>
      </c>
      <c r="F54" t="s">
        <v>17</v>
      </c>
      <c r="G54" t="s">
        <v>21</v>
      </c>
      <c r="I54">
        <v>33</v>
      </c>
      <c r="J54">
        <v>36.7</v>
      </c>
      <c r="K54">
        <v>40.6</v>
      </c>
      <c r="L54">
        <v>2</v>
      </c>
      <c r="M54">
        <v>53.3</v>
      </c>
      <c r="N54" t="s">
        <v>45</v>
      </c>
    </row>
    <row r="55" spans="1:14">
      <c r="A55" t="s">
        <v>77</v>
      </c>
      <c r="B55" s="2" t="str">
        <f>Hyperlink("https://www.diodes.com/assets/Datasheets/A3_0SMCJ_SERIES_LS.pdf")</f>
        <v>https://www.diodes.com/assets/Datasheets/A3_0SMCJ_SERIES_LS.pdf</v>
      </c>
      <c r="C55" t="str">
        <f>Hyperlink("https://www.diodes.com/part/view/A3.0SMCJ36A%28LS%29","A3.0SMCJ36A(LS)")</f>
        <v>A3.0SMCJ36A(LS)</v>
      </c>
      <c r="D55" t="s">
        <v>44</v>
      </c>
      <c r="E55" t="s">
        <v>16</v>
      </c>
      <c r="F55" t="s">
        <v>17</v>
      </c>
      <c r="G55" t="s">
        <v>18</v>
      </c>
      <c r="I55">
        <v>36</v>
      </c>
      <c r="J55">
        <v>40</v>
      </c>
      <c r="K55">
        <v>44.2</v>
      </c>
      <c r="L55">
        <v>2</v>
      </c>
      <c r="M55">
        <v>58.1</v>
      </c>
      <c r="N55" t="s">
        <v>45</v>
      </c>
    </row>
    <row r="56" spans="1:14">
      <c r="A56" t="s">
        <v>78</v>
      </c>
      <c r="B56" s="2" t="str">
        <f>Hyperlink("https://www.diodes.com/assets/Datasheets/A3_0SMCJ_SERIES_LS.pdf")</f>
        <v>https://www.diodes.com/assets/Datasheets/A3_0SMCJ_SERIES_LS.pdf</v>
      </c>
      <c r="C56" t="str">
        <f>Hyperlink("https://www.diodes.com/part/view/A3.0SMCJ36CA%28LS%29","A3.0SMCJ36CA(LS)")</f>
        <v>A3.0SMCJ36CA(LS)</v>
      </c>
      <c r="D56" t="s">
        <v>44</v>
      </c>
      <c r="E56" t="s">
        <v>16</v>
      </c>
      <c r="F56" t="s">
        <v>17</v>
      </c>
      <c r="G56" t="s">
        <v>21</v>
      </c>
      <c r="I56">
        <v>36</v>
      </c>
      <c r="J56">
        <v>40</v>
      </c>
      <c r="K56">
        <v>44.2</v>
      </c>
      <c r="L56">
        <v>2</v>
      </c>
      <c r="M56">
        <v>58.1</v>
      </c>
      <c r="N56" t="s">
        <v>45</v>
      </c>
    </row>
    <row r="57" spans="1:14">
      <c r="A57" t="s">
        <v>79</v>
      </c>
      <c r="B57" s="2" t="str">
        <f>Hyperlink("https://www.diodes.com/assets/Datasheets/A3_0SMCJ_SERIES_LS.pdf")</f>
        <v>https://www.diodes.com/assets/Datasheets/A3_0SMCJ_SERIES_LS.pdf</v>
      </c>
      <c r="C57" t="str">
        <f>Hyperlink("https://www.diodes.com/part/view/A3.0SMCJ40A%28LS%29","A3.0SMCJ40A(LS)")</f>
        <v>A3.0SMCJ40A(LS)</v>
      </c>
      <c r="D57" t="s">
        <v>44</v>
      </c>
      <c r="E57" t="s">
        <v>16</v>
      </c>
      <c r="F57" t="s">
        <v>17</v>
      </c>
      <c r="G57" t="s">
        <v>18</v>
      </c>
      <c r="I57">
        <v>40</v>
      </c>
      <c r="J57">
        <v>44.4</v>
      </c>
      <c r="K57">
        <v>49.1</v>
      </c>
      <c r="L57">
        <v>2</v>
      </c>
      <c r="M57">
        <v>64.5</v>
      </c>
      <c r="N57" t="s">
        <v>45</v>
      </c>
    </row>
    <row r="58" spans="1:14">
      <c r="A58" t="s">
        <v>80</v>
      </c>
      <c r="B58" s="2" t="str">
        <f>Hyperlink("https://www.diodes.com/assets/Datasheets/A3_0SMCJ_SERIES_LS.pdf")</f>
        <v>https://www.diodes.com/assets/Datasheets/A3_0SMCJ_SERIES_LS.pdf</v>
      </c>
      <c r="C58" t="str">
        <f>Hyperlink("https://www.diodes.com/part/view/A3.0SMCJ40CA%28LS%29","A3.0SMCJ40CA(LS)")</f>
        <v>A3.0SMCJ40CA(LS)</v>
      </c>
      <c r="D58" t="s">
        <v>44</v>
      </c>
      <c r="E58" t="s">
        <v>16</v>
      </c>
      <c r="F58" t="s">
        <v>17</v>
      </c>
      <c r="G58" t="s">
        <v>21</v>
      </c>
      <c r="I58">
        <v>40</v>
      </c>
      <c r="J58">
        <v>44.4</v>
      </c>
      <c r="K58">
        <v>49.1</v>
      </c>
      <c r="L58">
        <v>2</v>
      </c>
      <c r="M58">
        <v>64.5</v>
      </c>
      <c r="N58" t="s">
        <v>45</v>
      </c>
    </row>
    <row r="59" spans="1:14">
      <c r="A59" t="s">
        <v>81</v>
      </c>
      <c r="B59" s="2" t="str">
        <f>Hyperlink("https://www.diodes.com/assets/Datasheets/A3_0SMCJ_SERIES_LS.pdf")</f>
        <v>https://www.diodes.com/assets/Datasheets/A3_0SMCJ_SERIES_LS.pdf</v>
      </c>
      <c r="C59" t="str">
        <f>Hyperlink("https://www.diodes.com/part/view/A3.0SMCJ43A%28LS%29","A3.0SMCJ43A(LS)")</f>
        <v>A3.0SMCJ43A(LS)</v>
      </c>
      <c r="D59" t="s">
        <v>44</v>
      </c>
      <c r="E59" t="s">
        <v>16</v>
      </c>
      <c r="F59" t="s">
        <v>17</v>
      </c>
      <c r="G59" t="s">
        <v>18</v>
      </c>
      <c r="I59">
        <v>43</v>
      </c>
      <c r="J59">
        <v>47.8</v>
      </c>
      <c r="K59">
        <v>52.8</v>
      </c>
      <c r="L59">
        <v>2</v>
      </c>
      <c r="M59">
        <v>69.4</v>
      </c>
      <c r="N59" t="s">
        <v>45</v>
      </c>
    </row>
    <row r="60" spans="1:14">
      <c r="A60" t="s">
        <v>82</v>
      </c>
      <c r="B60" s="2" t="str">
        <f>Hyperlink("https://www.diodes.com/assets/Datasheets/A3_0SMCJ_SERIES_LS.pdf")</f>
        <v>https://www.diodes.com/assets/Datasheets/A3_0SMCJ_SERIES_LS.pdf</v>
      </c>
      <c r="C60" t="str">
        <f>Hyperlink("https://www.diodes.com/part/view/A3.0SMCJ43CA%28LS%29","A3.0SMCJ43CA(LS)")</f>
        <v>A3.0SMCJ43CA(LS)</v>
      </c>
      <c r="D60" t="s">
        <v>44</v>
      </c>
      <c r="E60" t="s">
        <v>16</v>
      </c>
      <c r="F60" t="s">
        <v>17</v>
      </c>
      <c r="G60" t="s">
        <v>21</v>
      </c>
      <c r="I60">
        <v>43</v>
      </c>
      <c r="J60">
        <v>47.8</v>
      </c>
      <c r="K60">
        <v>52.8</v>
      </c>
      <c r="L60">
        <v>2</v>
      </c>
      <c r="M60">
        <v>69.4</v>
      </c>
      <c r="N60" t="s">
        <v>45</v>
      </c>
    </row>
    <row r="61" spans="1:14">
      <c r="A61" t="s">
        <v>83</v>
      </c>
      <c r="B61" s="2" t="str">
        <f>Hyperlink("https://www.diodes.com/assets/Datasheets/A3_0SMCJ_SERIES_LS.pdf")</f>
        <v>https://www.diodes.com/assets/Datasheets/A3_0SMCJ_SERIES_LS.pdf</v>
      </c>
      <c r="C61" t="str">
        <f>Hyperlink("https://www.diodes.com/part/view/A3.0SMCJ45A%28LS%29","A3.0SMCJ45A(LS)")</f>
        <v>A3.0SMCJ45A(LS)</v>
      </c>
      <c r="D61" t="s">
        <v>44</v>
      </c>
      <c r="E61" t="s">
        <v>16</v>
      </c>
      <c r="F61" t="s">
        <v>17</v>
      </c>
      <c r="G61" t="s">
        <v>18</v>
      </c>
      <c r="I61">
        <v>45</v>
      </c>
      <c r="J61">
        <v>50</v>
      </c>
      <c r="K61">
        <v>55.3</v>
      </c>
      <c r="L61">
        <v>2</v>
      </c>
      <c r="M61">
        <v>72.7</v>
      </c>
      <c r="N61" t="s">
        <v>45</v>
      </c>
    </row>
    <row r="62" spans="1:14">
      <c r="A62" t="s">
        <v>84</v>
      </c>
      <c r="B62" s="2" t="str">
        <f>Hyperlink("https://www.diodes.com/assets/Datasheets/A3_0SMCJ_SERIES_LS.pdf")</f>
        <v>https://www.diodes.com/assets/Datasheets/A3_0SMCJ_SERIES_LS.pdf</v>
      </c>
      <c r="C62" t="str">
        <f>Hyperlink("https://www.diodes.com/part/view/A3.0SMCJ45CA%28LS%29","A3.0SMCJ45CA(LS)")</f>
        <v>A3.0SMCJ45CA(LS)</v>
      </c>
      <c r="D62" t="s">
        <v>44</v>
      </c>
      <c r="E62" t="s">
        <v>16</v>
      </c>
      <c r="F62" t="s">
        <v>17</v>
      </c>
      <c r="G62" t="s">
        <v>21</v>
      </c>
      <c r="I62">
        <v>45</v>
      </c>
      <c r="J62">
        <v>50</v>
      </c>
      <c r="K62">
        <v>55.3</v>
      </c>
      <c r="L62">
        <v>2</v>
      </c>
      <c r="M62">
        <v>72.7</v>
      </c>
      <c r="N62" t="s">
        <v>45</v>
      </c>
    </row>
    <row r="63" spans="1:14">
      <c r="A63" t="s">
        <v>85</v>
      </c>
      <c r="B63" s="2" t="str">
        <f>Hyperlink("https://www.diodes.com/assets/Datasheets/A3_0SMCJ_SERIES_LS.pdf")</f>
        <v>https://www.diodes.com/assets/Datasheets/A3_0SMCJ_SERIES_LS.pdf</v>
      </c>
      <c r="C63" t="str">
        <f>Hyperlink("https://www.diodes.com/part/view/A3.0SMCJ48A%28LS%29","A3.0SMCJ48A(LS)")</f>
        <v>A3.0SMCJ48A(LS)</v>
      </c>
      <c r="D63" t="s">
        <v>44</v>
      </c>
      <c r="E63" t="s">
        <v>16</v>
      </c>
      <c r="F63" t="s">
        <v>17</v>
      </c>
      <c r="G63" t="s">
        <v>18</v>
      </c>
      <c r="I63">
        <v>48</v>
      </c>
      <c r="J63">
        <v>53.3</v>
      </c>
      <c r="K63">
        <v>58.9</v>
      </c>
      <c r="L63">
        <v>2</v>
      </c>
      <c r="M63">
        <v>77.4</v>
      </c>
      <c r="N63" t="s">
        <v>45</v>
      </c>
    </row>
    <row r="64" spans="1:14">
      <c r="A64" t="s">
        <v>86</v>
      </c>
      <c r="B64" s="2" t="str">
        <f>Hyperlink("https://www.diodes.com/assets/Datasheets/A3_0SMCJ_SERIES_LS.pdf")</f>
        <v>https://www.diodes.com/assets/Datasheets/A3_0SMCJ_SERIES_LS.pdf</v>
      </c>
      <c r="C64" t="str">
        <f>Hyperlink("https://www.diodes.com/part/view/A3.0SMCJ48CA%28LS%29","A3.0SMCJ48CA(LS)")</f>
        <v>A3.0SMCJ48CA(LS)</v>
      </c>
      <c r="D64" t="s">
        <v>44</v>
      </c>
      <c r="E64" t="s">
        <v>16</v>
      </c>
      <c r="F64" t="s">
        <v>17</v>
      </c>
      <c r="G64" t="s">
        <v>21</v>
      </c>
      <c r="I64">
        <v>48</v>
      </c>
      <c r="J64">
        <v>53.3</v>
      </c>
      <c r="K64">
        <v>58.9</v>
      </c>
      <c r="L64">
        <v>2</v>
      </c>
      <c r="M64">
        <v>77.4</v>
      </c>
      <c r="N64" t="s">
        <v>45</v>
      </c>
    </row>
    <row r="65" spans="1:14">
      <c r="A65" t="s">
        <v>87</v>
      </c>
      <c r="B65" s="2" t="str">
        <f>Hyperlink("https://www.diodes.com/assets/Datasheets/A3_0SMCJ_SERIES_LS.pdf")</f>
        <v>https://www.diodes.com/assets/Datasheets/A3_0SMCJ_SERIES_LS.pdf</v>
      </c>
      <c r="C65" t="str">
        <f>Hyperlink("https://www.diodes.com/part/view/A3.0SMCJ5.0A%28LS%29","A3.0SMCJ5.0A(LS)")</f>
        <v>A3.0SMCJ5.0A(LS)</v>
      </c>
      <c r="D65" t="s">
        <v>44</v>
      </c>
      <c r="E65" t="s">
        <v>16</v>
      </c>
      <c r="F65" t="s">
        <v>17</v>
      </c>
      <c r="G65" t="s">
        <v>18</v>
      </c>
      <c r="I65">
        <v>5</v>
      </c>
      <c r="J65">
        <v>6.4</v>
      </c>
      <c r="K65">
        <v>7.07</v>
      </c>
      <c r="L65">
        <v>1000</v>
      </c>
      <c r="M65">
        <v>9.2</v>
      </c>
      <c r="N65" t="s">
        <v>45</v>
      </c>
    </row>
    <row r="66" spans="1:14">
      <c r="A66" t="s">
        <v>88</v>
      </c>
      <c r="B66" s="2" t="str">
        <f>Hyperlink("https://www.diodes.com/assets/Datasheets/A3_0SMCJ_SERIES_LS.pdf")</f>
        <v>https://www.diodes.com/assets/Datasheets/A3_0SMCJ_SERIES_LS.pdf</v>
      </c>
      <c r="C66" t="str">
        <f>Hyperlink("https://www.diodes.com/part/view/A3.0SMCJ5.0CA%28LS%29","A3.0SMCJ5.0CA(LS)")</f>
        <v>A3.0SMCJ5.0CA(LS)</v>
      </c>
      <c r="D66" t="s">
        <v>44</v>
      </c>
      <c r="E66" t="s">
        <v>16</v>
      </c>
      <c r="F66" t="s">
        <v>17</v>
      </c>
      <c r="G66" t="s">
        <v>21</v>
      </c>
      <c r="I66">
        <v>5</v>
      </c>
      <c r="J66">
        <v>6.4</v>
      </c>
      <c r="K66">
        <v>7.07</v>
      </c>
      <c r="L66">
        <v>1000</v>
      </c>
      <c r="M66">
        <v>9.2</v>
      </c>
      <c r="N66" t="s">
        <v>45</v>
      </c>
    </row>
    <row r="67" spans="1:14">
      <c r="A67" t="s">
        <v>89</v>
      </c>
      <c r="B67" s="2" t="str">
        <f>Hyperlink("https://www.diodes.com/assets/Datasheets/A3_0SMCJ_SERIES_LS.pdf")</f>
        <v>https://www.diodes.com/assets/Datasheets/A3_0SMCJ_SERIES_LS.pdf</v>
      </c>
      <c r="C67" t="str">
        <f>Hyperlink("https://www.diodes.com/part/view/A3.0SMCJ51A%28LS%29","A3.0SMCJ51A(LS)")</f>
        <v>A3.0SMCJ51A(LS)</v>
      </c>
      <c r="D67" t="s">
        <v>44</v>
      </c>
      <c r="E67" t="s">
        <v>16</v>
      </c>
      <c r="F67" t="s">
        <v>17</v>
      </c>
      <c r="G67" t="s">
        <v>18</v>
      </c>
      <c r="I67">
        <v>51</v>
      </c>
      <c r="J67">
        <v>56.7</v>
      </c>
      <c r="K67">
        <v>62.7</v>
      </c>
      <c r="L67">
        <v>2</v>
      </c>
      <c r="M67">
        <v>82.4</v>
      </c>
      <c r="N67" t="s">
        <v>45</v>
      </c>
    </row>
    <row r="68" spans="1:14">
      <c r="A68" t="s">
        <v>90</v>
      </c>
      <c r="B68" s="2" t="str">
        <f>Hyperlink("https://www.diodes.com/assets/Datasheets/A3_0SMCJ_SERIES_LS.pdf")</f>
        <v>https://www.diodes.com/assets/Datasheets/A3_0SMCJ_SERIES_LS.pdf</v>
      </c>
      <c r="C68" t="str">
        <f>Hyperlink("https://www.diodes.com/part/view/A3.0SMCJ51CA%28LS%29","A3.0SMCJ51CA(LS)")</f>
        <v>A3.0SMCJ51CA(LS)</v>
      </c>
      <c r="D68" t="s">
        <v>44</v>
      </c>
      <c r="E68" t="s">
        <v>16</v>
      </c>
      <c r="F68" t="s">
        <v>17</v>
      </c>
      <c r="G68" t="s">
        <v>21</v>
      </c>
      <c r="I68">
        <v>51</v>
      </c>
      <c r="J68">
        <v>56.7</v>
      </c>
      <c r="K68">
        <v>62.7</v>
      </c>
      <c r="L68">
        <v>2</v>
      </c>
      <c r="M68">
        <v>82.4</v>
      </c>
      <c r="N68" t="s">
        <v>45</v>
      </c>
    </row>
    <row r="69" spans="1:14">
      <c r="A69" t="s">
        <v>91</v>
      </c>
      <c r="B69" s="2" t="str">
        <f>Hyperlink("https://www.diodes.com/assets/Datasheets/A3_0SMCJ_SERIES_LS.pdf")</f>
        <v>https://www.diodes.com/assets/Datasheets/A3_0SMCJ_SERIES_LS.pdf</v>
      </c>
      <c r="C69" t="str">
        <f>Hyperlink("https://www.diodes.com/part/view/A3.0SMCJ54A%28LS%29","A3.0SMCJ54A(LS)")</f>
        <v>A3.0SMCJ54A(LS)</v>
      </c>
      <c r="D69" t="s">
        <v>44</v>
      </c>
      <c r="E69" t="s">
        <v>16</v>
      </c>
      <c r="F69" t="s">
        <v>17</v>
      </c>
      <c r="G69" t="s">
        <v>18</v>
      </c>
      <c r="I69">
        <v>54</v>
      </c>
      <c r="J69">
        <v>60</v>
      </c>
      <c r="K69">
        <v>66.3</v>
      </c>
      <c r="L69">
        <v>2</v>
      </c>
      <c r="M69">
        <v>87.1</v>
      </c>
      <c r="N69" t="s">
        <v>45</v>
      </c>
    </row>
    <row r="70" spans="1:14">
      <c r="A70" t="s">
        <v>92</v>
      </c>
      <c r="B70" s="2" t="str">
        <f>Hyperlink("https://www.diodes.com/assets/Datasheets/A3_0SMCJ_SERIES_LS.pdf")</f>
        <v>https://www.diodes.com/assets/Datasheets/A3_0SMCJ_SERIES_LS.pdf</v>
      </c>
      <c r="C70" t="str">
        <f>Hyperlink("https://www.diodes.com/part/view/A3.0SMCJ54CA%28LS%29","A3.0SMCJ54CA(LS)")</f>
        <v>A3.0SMCJ54CA(LS)</v>
      </c>
      <c r="D70" t="s">
        <v>44</v>
      </c>
      <c r="E70" t="s">
        <v>16</v>
      </c>
      <c r="F70" t="s">
        <v>17</v>
      </c>
      <c r="G70" t="s">
        <v>21</v>
      </c>
      <c r="I70">
        <v>54</v>
      </c>
      <c r="J70">
        <v>60</v>
      </c>
      <c r="K70">
        <v>66.3</v>
      </c>
      <c r="L70">
        <v>2</v>
      </c>
      <c r="M70">
        <v>87.1</v>
      </c>
      <c r="N70" t="s">
        <v>45</v>
      </c>
    </row>
    <row r="71" spans="1:14">
      <c r="A71" t="s">
        <v>93</v>
      </c>
      <c r="B71" s="2" t="str">
        <f>Hyperlink("https://www.diodes.com/assets/Datasheets/A3_0SMCJ_SERIES_LS.pdf")</f>
        <v>https://www.diodes.com/assets/Datasheets/A3_0SMCJ_SERIES_LS.pdf</v>
      </c>
      <c r="C71" t="str">
        <f>Hyperlink("https://www.diodes.com/part/view/A3.0SMCJ58A%28LS%29","A3.0SMCJ58A(LS)")</f>
        <v>A3.0SMCJ58A(LS)</v>
      </c>
      <c r="D71" t="s">
        <v>44</v>
      </c>
      <c r="E71" t="s">
        <v>16</v>
      </c>
      <c r="F71" t="s">
        <v>17</v>
      </c>
      <c r="G71" t="s">
        <v>18</v>
      </c>
      <c r="I71">
        <v>58</v>
      </c>
      <c r="J71">
        <v>64.4</v>
      </c>
      <c r="K71">
        <v>71.2</v>
      </c>
      <c r="L71">
        <v>2</v>
      </c>
      <c r="M71">
        <v>93.6</v>
      </c>
      <c r="N71" t="s">
        <v>45</v>
      </c>
    </row>
    <row r="72" spans="1:14">
      <c r="A72" t="s">
        <v>94</v>
      </c>
      <c r="B72" s="2" t="str">
        <f>Hyperlink("https://www.diodes.com/assets/Datasheets/A3_0SMCJ_SERIES_LS.pdf")</f>
        <v>https://www.diodes.com/assets/Datasheets/A3_0SMCJ_SERIES_LS.pdf</v>
      </c>
      <c r="C72" t="str">
        <f>Hyperlink("https://www.diodes.com/part/view/A3.0SMCJ58CA%28LS%29","A3.0SMCJ58CA(LS)")</f>
        <v>A3.0SMCJ58CA(LS)</v>
      </c>
      <c r="D72" t="s">
        <v>44</v>
      </c>
      <c r="E72" t="s">
        <v>16</v>
      </c>
      <c r="F72" t="s">
        <v>17</v>
      </c>
      <c r="G72" t="s">
        <v>21</v>
      </c>
      <c r="I72">
        <v>58</v>
      </c>
      <c r="J72">
        <v>64.4</v>
      </c>
      <c r="K72">
        <v>71.2</v>
      </c>
      <c r="L72">
        <v>2</v>
      </c>
      <c r="M72">
        <v>93.6</v>
      </c>
      <c r="N72" t="s">
        <v>45</v>
      </c>
    </row>
    <row r="73" spans="1:14">
      <c r="A73" t="s">
        <v>95</v>
      </c>
      <c r="B73" s="2" t="str">
        <f>Hyperlink("https://www.diodes.com/assets/Datasheets/A3_0SMCJ_SERIES_LS.pdf")</f>
        <v>https://www.diodes.com/assets/Datasheets/A3_0SMCJ_SERIES_LS.pdf</v>
      </c>
      <c r="C73" t="str">
        <f>Hyperlink("https://www.diodes.com/part/view/A3.0SMCJ6.0A%28LS%29","A3.0SMCJ6.0A(LS)")</f>
        <v>A3.0SMCJ6.0A(LS)</v>
      </c>
      <c r="D73" t="s">
        <v>44</v>
      </c>
      <c r="E73" t="s">
        <v>16</v>
      </c>
      <c r="F73" t="s">
        <v>17</v>
      </c>
      <c r="G73" t="s">
        <v>18</v>
      </c>
      <c r="I73">
        <v>6</v>
      </c>
      <c r="J73">
        <v>6.67</v>
      </c>
      <c r="K73">
        <v>7.37</v>
      </c>
      <c r="L73">
        <v>1000</v>
      </c>
      <c r="M73">
        <v>10.3</v>
      </c>
      <c r="N73" t="s">
        <v>45</v>
      </c>
    </row>
    <row r="74" spans="1:14">
      <c r="A74" t="s">
        <v>96</v>
      </c>
      <c r="B74" s="2" t="str">
        <f>Hyperlink("https://www.diodes.com/assets/Datasheets/A3_0SMCJ_SERIES_LS.pdf")</f>
        <v>https://www.diodes.com/assets/Datasheets/A3_0SMCJ_SERIES_LS.pdf</v>
      </c>
      <c r="C74" t="str">
        <f>Hyperlink("https://www.diodes.com/part/view/A3.0SMCJ6.0CA%28LS%29","A3.0SMCJ6.0CA(LS)")</f>
        <v>A3.0SMCJ6.0CA(LS)</v>
      </c>
      <c r="D74" t="s">
        <v>44</v>
      </c>
      <c r="E74" t="s">
        <v>16</v>
      </c>
      <c r="F74" t="s">
        <v>17</v>
      </c>
      <c r="G74" t="s">
        <v>21</v>
      </c>
      <c r="I74">
        <v>6</v>
      </c>
      <c r="J74">
        <v>6.67</v>
      </c>
      <c r="K74">
        <v>7.37</v>
      </c>
      <c r="L74">
        <v>1000</v>
      </c>
      <c r="M74">
        <v>9.2</v>
      </c>
      <c r="N74" t="s">
        <v>45</v>
      </c>
    </row>
    <row r="75" spans="1:14">
      <c r="A75" t="s">
        <v>97</v>
      </c>
      <c r="B75" s="2" t="str">
        <f>Hyperlink("https://www.diodes.com/assets/Datasheets/A3_0SMCJ_SERIES_LS.pdf")</f>
        <v>https://www.diodes.com/assets/Datasheets/A3_0SMCJ_SERIES_LS.pdf</v>
      </c>
      <c r="C75" t="str">
        <f>Hyperlink("https://www.diodes.com/part/view/A3.0SMCJ6.5A%28LS%29","A3.0SMCJ6.5A(LS)")</f>
        <v>A3.0SMCJ6.5A(LS)</v>
      </c>
      <c r="D75" t="s">
        <v>44</v>
      </c>
      <c r="E75" t="s">
        <v>16</v>
      </c>
      <c r="F75" t="s">
        <v>17</v>
      </c>
      <c r="G75" t="s">
        <v>18</v>
      </c>
      <c r="I75">
        <v>6.5</v>
      </c>
      <c r="J75">
        <v>7.22</v>
      </c>
      <c r="K75">
        <v>7.98</v>
      </c>
      <c r="L75">
        <v>500</v>
      </c>
      <c r="M75">
        <v>11.2</v>
      </c>
      <c r="N75" t="s">
        <v>45</v>
      </c>
    </row>
    <row r="76" spans="1:14">
      <c r="A76" t="s">
        <v>98</v>
      </c>
      <c r="B76" s="2" t="str">
        <f>Hyperlink("https://www.diodes.com/assets/Datasheets/A3_0SMCJ_SERIES_LS.pdf")</f>
        <v>https://www.diodes.com/assets/Datasheets/A3_0SMCJ_SERIES_LS.pdf</v>
      </c>
      <c r="C76" t="str">
        <f>Hyperlink("https://www.diodes.com/part/view/A3.0SMCJ6.5CA%28LS%29","A3.0SMCJ6.5CA(LS)")</f>
        <v>A3.0SMCJ6.5CA(LS)</v>
      </c>
      <c r="D76" t="s">
        <v>44</v>
      </c>
      <c r="E76" t="s">
        <v>16</v>
      </c>
      <c r="F76" t="s">
        <v>17</v>
      </c>
      <c r="G76" t="s">
        <v>21</v>
      </c>
      <c r="I76">
        <v>6.5</v>
      </c>
      <c r="J76">
        <v>7.22</v>
      </c>
      <c r="K76">
        <v>7.98</v>
      </c>
      <c r="L76">
        <v>500</v>
      </c>
      <c r="M76">
        <v>11.2</v>
      </c>
      <c r="N76" t="s">
        <v>45</v>
      </c>
    </row>
    <row r="77" spans="1:14">
      <c r="A77" t="s">
        <v>99</v>
      </c>
      <c r="B77" s="2" t="str">
        <f>Hyperlink("https://www.diodes.com/assets/Datasheets/A3_0SMCJ_SERIES_LS.pdf")</f>
        <v>https://www.diodes.com/assets/Datasheets/A3_0SMCJ_SERIES_LS.pdf</v>
      </c>
      <c r="C77" t="str">
        <f>Hyperlink("https://www.diodes.com/part/view/A3.0SMCJ60A%28LS%29","A3.0SMCJ60A(LS)")</f>
        <v>A3.0SMCJ60A(LS)</v>
      </c>
      <c r="D77" t="s">
        <v>44</v>
      </c>
      <c r="E77" t="s">
        <v>16</v>
      </c>
      <c r="F77" t="s">
        <v>17</v>
      </c>
      <c r="G77" t="s">
        <v>18</v>
      </c>
      <c r="I77">
        <v>60</v>
      </c>
      <c r="J77">
        <v>66.7</v>
      </c>
      <c r="K77">
        <v>73.7</v>
      </c>
      <c r="L77">
        <v>2</v>
      </c>
      <c r="M77">
        <v>96.8</v>
      </c>
      <c r="N77" t="s">
        <v>45</v>
      </c>
    </row>
    <row r="78" spans="1:14">
      <c r="A78" t="s">
        <v>100</v>
      </c>
      <c r="B78" s="2" t="str">
        <f>Hyperlink("https://www.diodes.com/assets/Datasheets/A3_0SMCJ_SERIES_LS.pdf")</f>
        <v>https://www.diodes.com/assets/Datasheets/A3_0SMCJ_SERIES_LS.pdf</v>
      </c>
      <c r="C78" t="str">
        <f>Hyperlink("https://www.diodes.com/part/view/A3.0SMCJ60CA%28LS%29","A3.0SMCJ60CA(LS)")</f>
        <v>A3.0SMCJ60CA(LS)</v>
      </c>
      <c r="D78" t="s">
        <v>44</v>
      </c>
      <c r="E78" t="s">
        <v>16</v>
      </c>
      <c r="F78" t="s">
        <v>17</v>
      </c>
      <c r="G78" t="s">
        <v>21</v>
      </c>
      <c r="I78">
        <v>60</v>
      </c>
      <c r="J78">
        <v>66.7</v>
      </c>
      <c r="K78">
        <v>73.7</v>
      </c>
      <c r="L78">
        <v>2</v>
      </c>
      <c r="M78">
        <v>96.8</v>
      </c>
      <c r="N78" t="s">
        <v>45</v>
      </c>
    </row>
    <row r="79" spans="1:14">
      <c r="A79" t="s">
        <v>101</v>
      </c>
      <c r="B79" s="2" t="str">
        <f>Hyperlink("https://www.diodes.com/assets/Datasheets/A3_0SMCJ_SERIES_LS.pdf")</f>
        <v>https://www.diodes.com/assets/Datasheets/A3_0SMCJ_SERIES_LS.pdf</v>
      </c>
      <c r="C79" t="str">
        <f>Hyperlink("https://www.diodes.com/part/view/A3.0SMCJ64A%28LS%29","A3.0SMCJ64A(LS)")</f>
        <v>A3.0SMCJ64A(LS)</v>
      </c>
      <c r="D79" t="s">
        <v>44</v>
      </c>
      <c r="E79" t="s">
        <v>16</v>
      </c>
      <c r="F79" t="s">
        <v>17</v>
      </c>
      <c r="G79" t="s">
        <v>18</v>
      </c>
      <c r="I79">
        <v>64</v>
      </c>
      <c r="J79">
        <v>71.1</v>
      </c>
      <c r="K79">
        <v>78.6</v>
      </c>
      <c r="L79">
        <v>2</v>
      </c>
      <c r="M79">
        <v>103</v>
      </c>
      <c r="N79" t="s">
        <v>45</v>
      </c>
    </row>
    <row r="80" spans="1:14">
      <c r="A80" t="s">
        <v>102</v>
      </c>
      <c r="B80" s="2" t="str">
        <f>Hyperlink("https://www.diodes.com/assets/Datasheets/A3_0SMCJ_SERIES_LS.pdf")</f>
        <v>https://www.diodes.com/assets/Datasheets/A3_0SMCJ_SERIES_LS.pdf</v>
      </c>
      <c r="C80" t="str">
        <f>Hyperlink("https://www.diodes.com/part/view/A3.0SMCJ64CA%28LS%29","A3.0SMCJ64CA(LS)")</f>
        <v>A3.0SMCJ64CA(LS)</v>
      </c>
      <c r="D80" t="s">
        <v>44</v>
      </c>
      <c r="E80" t="s">
        <v>16</v>
      </c>
      <c r="F80" t="s">
        <v>17</v>
      </c>
      <c r="G80" t="s">
        <v>21</v>
      </c>
      <c r="I80">
        <v>64</v>
      </c>
      <c r="J80">
        <v>71.1</v>
      </c>
      <c r="K80">
        <v>78.6</v>
      </c>
      <c r="L80">
        <v>2</v>
      </c>
      <c r="M80">
        <v>103</v>
      </c>
      <c r="N80" t="s">
        <v>45</v>
      </c>
    </row>
    <row r="81" spans="1:14">
      <c r="A81" t="s">
        <v>103</v>
      </c>
      <c r="B81" s="2" t="str">
        <f>Hyperlink("https://www.diodes.com/assets/Datasheets/A3_0SMCJ_SERIES_LS.pdf")</f>
        <v>https://www.diodes.com/assets/Datasheets/A3_0SMCJ_SERIES_LS.pdf</v>
      </c>
      <c r="C81" t="str">
        <f>Hyperlink("https://www.diodes.com/part/view/A3.0SMCJ7.0A%28LS%29","A3.0SMCJ7.0A(LS)")</f>
        <v>A3.0SMCJ7.0A(LS)</v>
      </c>
      <c r="D81" t="s">
        <v>44</v>
      </c>
      <c r="E81" t="s">
        <v>16</v>
      </c>
      <c r="F81" t="s">
        <v>17</v>
      </c>
      <c r="G81" t="s">
        <v>18</v>
      </c>
      <c r="I81">
        <v>7</v>
      </c>
      <c r="J81">
        <v>7.78</v>
      </c>
      <c r="K81">
        <v>8.6</v>
      </c>
      <c r="L81">
        <v>200</v>
      </c>
      <c r="M81">
        <v>12</v>
      </c>
      <c r="N81" t="s">
        <v>45</v>
      </c>
    </row>
    <row r="82" spans="1:14">
      <c r="A82" t="s">
        <v>104</v>
      </c>
      <c r="B82" s="2" t="str">
        <f>Hyperlink("https://www.diodes.com/assets/Datasheets/A3_0SMCJ_SERIES_LS.pdf")</f>
        <v>https://www.diodes.com/assets/Datasheets/A3_0SMCJ_SERIES_LS.pdf</v>
      </c>
      <c r="C82" t="str">
        <f>Hyperlink("https://www.diodes.com/part/view/A3.0SMCJ7.0CA%28LS%29","A3.0SMCJ7.0CA(LS)")</f>
        <v>A3.0SMCJ7.0CA(LS)</v>
      </c>
      <c r="D82" t="s">
        <v>44</v>
      </c>
      <c r="E82" t="s">
        <v>16</v>
      </c>
      <c r="F82" t="s">
        <v>17</v>
      </c>
      <c r="G82" t="s">
        <v>21</v>
      </c>
      <c r="I82">
        <v>7</v>
      </c>
      <c r="J82">
        <v>7.78</v>
      </c>
      <c r="K82">
        <v>8.6</v>
      </c>
      <c r="L82">
        <v>200</v>
      </c>
      <c r="M82">
        <v>12</v>
      </c>
      <c r="N82" t="s">
        <v>45</v>
      </c>
    </row>
    <row r="83" spans="1:14">
      <c r="A83" t="s">
        <v>105</v>
      </c>
      <c r="B83" s="2" t="str">
        <f>Hyperlink("https://www.diodes.com/assets/Datasheets/A3_0SMCJ_SERIES_LS.pdf")</f>
        <v>https://www.diodes.com/assets/Datasheets/A3_0SMCJ_SERIES_LS.pdf</v>
      </c>
      <c r="C83" t="str">
        <f>Hyperlink("https://www.diodes.com/part/view/A3.0SMCJ7.5A%28LS%29","A3.0SMCJ7.5A(LS)")</f>
        <v>A3.0SMCJ7.5A(LS)</v>
      </c>
      <c r="D83" t="s">
        <v>44</v>
      </c>
      <c r="E83" t="s">
        <v>16</v>
      </c>
      <c r="F83" t="s">
        <v>17</v>
      </c>
      <c r="G83" t="s">
        <v>18</v>
      </c>
      <c r="I83">
        <v>7.5</v>
      </c>
      <c r="J83">
        <v>8.33</v>
      </c>
      <c r="K83">
        <v>9.21</v>
      </c>
      <c r="L83">
        <v>100</v>
      </c>
      <c r="M83">
        <v>12.9</v>
      </c>
      <c r="N83" t="s">
        <v>45</v>
      </c>
    </row>
    <row r="84" spans="1:14">
      <c r="A84" t="s">
        <v>106</v>
      </c>
      <c r="B84" s="2" t="str">
        <f>Hyperlink("https://www.diodes.com/assets/Datasheets/A3_0SMCJ_SERIES_LS.pdf")</f>
        <v>https://www.diodes.com/assets/Datasheets/A3_0SMCJ_SERIES_LS.pdf</v>
      </c>
      <c r="C84" t="str">
        <f>Hyperlink("https://www.diodes.com/part/view/A3.0SMCJ7.5CA%28LS%29","A3.0SMCJ7.5CA(LS)")</f>
        <v>A3.0SMCJ7.5CA(LS)</v>
      </c>
      <c r="D84" t="s">
        <v>44</v>
      </c>
      <c r="E84" t="s">
        <v>16</v>
      </c>
      <c r="F84" t="s">
        <v>17</v>
      </c>
      <c r="G84" t="s">
        <v>21</v>
      </c>
      <c r="I84">
        <v>7.5</v>
      </c>
      <c r="J84">
        <v>8.33</v>
      </c>
      <c r="K84">
        <v>9.21</v>
      </c>
      <c r="L84">
        <v>100</v>
      </c>
      <c r="M84">
        <v>12.9</v>
      </c>
      <c r="N84" t="s">
        <v>45</v>
      </c>
    </row>
    <row r="85" spans="1:14">
      <c r="A85" t="s">
        <v>107</v>
      </c>
      <c r="B85" s="2" t="str">
        <f>Hyperlink("https://www.diodes.com/assets/Datasheets/A3_0SMCJ_SERIES_LS.pdf")</f>
        <v>https://www.diodes.com/assets/Datasheets/A3_0SMCJ_SERIES_LS.pdf</v>
      </c>
      <c r="C85" t="str">
        <f>Hyperlink("https://www.diodes.com/part/view/A3.0SMCJ70A%28LS%29","A3.0SMCJ70A(LS)")</f>
        <v>A3.0SMCJ70A(LS)</v>
      </c>
      <c r="D85" t="s">
        <v>44</v>
      </c>
      <c r="E85" t="s">
        <v>16</v>
      </c>
      <c r="F85" t="s">
        <v>17</v>
      </c>
      <c r="G85" t="s">
        <v>18</v>
      </c>
      <c r="I85">
        <v>70</v>
      </c>
      <c r="J85">
        <v>77.8</v>
      </c>
      <c r="K85">
        <v>86</v>
      </c>
      <c r="L85">
        <v>2</v>
      </c>
      <c r="M85">
        <v>113</v>
      </c>
      <c r="N85" t="s">
        <v>45</v>
      </c>
    </row>
    <row r="86" spans="1:14">
      <c r="A86" t="s">
        <v>108</v>
      </c>
      <c r="B86" s="2" t="str">
        <f>Hyperlink("https://www.diodes.com/assets/Datasheets/A3_0SMCJ_SERIES_LS.pdf")</f>
        <v>https://www.diodes.com/assets/Datasheets/A3_0SMCJ_SERIES_LS.pdf</v>
      </c>
      <c r="C86" t="str">
        <f>Hyperlink("https://www.diodes.com/part/view/A3.0SMCJ70CA%28LS%29","A3.0SMCJ70CA(LS)")</f>
        <v>A3.0SMCJ70CA(LS)</v>
      </c>
      <c r="D86" t="s">
        <v>44</v>
      </c>
      <c r="E86" t="s">
        <v>16</v>
      </c>
      <c r="F86" t="s">
        <v>17</v>
      </c>
      <c r="G86" t="s">
        <v>21</v>
      </c>
      <c r="I86">
        <v>70</v>
      </c>
      <c r="J86">
        <v>77.8</v>
      </c>
      <c r="K86">
        <v>86</v>
      </c>
      <c r="L86">
        <v>2</v>
      </c>
      <c r="M86">
        <v>113</v>
      </c>
      <c r="N86" t="s">
        <v>45</v>
      </c>
    </row>
    <row r="87" spans="1:14">
      <c r="A87" t="s">
        <v>109</v>
      </c>
      <c r="B87" s="2" t="str">
        <f>Hyperlink("https://www.diodes.com/assets/Datasheets/A3_0SMCJ_SERIES_LS.pdf")</f>
        <v>https://www.diodes.com/assets/Datasheets/A3_0SMCJ_SERIES_LS.pdf</v>
      </c>
      <c r="C87" t="str">
        <f>Hyperlink("https://www.diodes.com/part/view/A3.0SMCJ75A%28LS%29","A3.0SMCJ75A(LS)")</f>
        <v>A3.0SMCJ75A(LS)</v>
      </c>
      <c r="D87" t="s">
        <v>44</v>
      </c>
      <c r="E87" t="s">
        <v>16</v>
      </c>
      <c r="F87" t="s">
        <v>17</v>
      </c>
      <c r="G87" t="s">
        <v>18</v>
      </c>
      <c r="I87">
        <v>75</v>
      </c>
      <c r="J87">
        <v>83.3</v>
      </c>
      <c r="K87">
        <v>92.1</v>
      </c>
      <c r="L87">
        <v>2</v>
      </c>
      <c r="M87">
        <v>121</v>
      </c>
      <c r="N87" t="s">
        <v>45</v>
      </c>
    </row>
    <row r="88" spans="1:14">
      <c r="A88" t="s">
        <v>110</v>
      </c>
      <c r="B88" s="2" t="str">
        <f>Hyperlink("https://www.diodes.com/assets/Datasheets/A3_0SMCJ_SERIES_LS.pdf")</f>
        <v>https://www.diodes.com/assets/Datasheets/A3_0SMCJ_SERIES_LS.pdf</v>
      </c>
      <c r="C88" t="str">
        <f>Hyperlink("https://www.diodes.com/part/view/A3.0SMCJ75CA%28LS%29","A3.0SMCJ75CA(LS)")</f>
        <v>A3.0SMCJ75CA(LS)</v>
      </c>
      <c r="D88" t="s">
        <v>44</v>
      </c>
      <c r="E88" t="s">
        <v>16</v>
      </c>
      <c r="F88" t="s">
        <v>17</v>
      </c>
      <c r="G88" t="s">
        <v>21</v>
      </c>
      <c r="I88">
        <v>75</v>
      </c>
      <c r="J88">
        <v>83.3</v>
      </c>
      <c r="K88">
        <v>92.1</v>
      </c>
      <c r="L88">
        <v>2</v>
      </c>
      <c r="M88">
        <v>121</v>
      </c>
      <c r="N88" t="s">
        <v>45</v>
      </c>
    </row>
    <row r="89" spans="1:14">
      <c r="A89" t="s">
        <v>111</v>
      </c>
      <c r="B89" s="2" t="str">
        <f>Hyperlink("https://www.diodes.com/assets/Datasheets/A3_0SMCJ_SERIES_LS.pdf")</f>
        <v>https://www.diodes.com/assets/Datasheets/A3_0SMCJ_SERIES_LS.pdf</v>
      </c>
      <c r="C89" t="str">
        <f>Hyperlink("https://www.diodes.com/part/view/A3.0SMCJ8.0A%28LS%29","A3.0SMCJ8.0A(LS)")</f>
        <v>A3.0SMCJ8.0A(LS)</v>
      </c>
      <c r="D89" t="s">
        <v>44</v>
      </c>
      <c r="E89" t="s">
        <v>16</v>
      </c>
      <c r="F89" t="s">
        <v>17</v>
      </c>
      <c r="G89" t="s">
        <v>18</v>
      </c>
      <c r="I89">
        <v>8</v>
      </c>
      <c r="J89">
        <v>8.89</v>
      </c>
      <c r="K89">
        <v>9.83</v>
      </c>
      <c r="L89">
        <v>50</v>
      </c>
      <c r="M89">
        <v>13.6</v>
      </c>
      <c r="N89" t="s">
        <v>45</v>
      </c>
    </row>
    <row r="90" spans="1:14">
      <c r="A90" t="s">
        <v>112</v>
      </c>
      <c r="B90" s="2" t="str">
        <f>Hyperlink("https://www.diodes.com/assets/Datasheets/A3_0SMCJ_SERIES_LS.pdf")</f>
        <v>https://www.diodes.com/assets/Datasheets/A3_0SMCJ_SERIES_LS.pdf</v>
      </c>
      <c r="C90" t="str">
        <f>Hyperlink("https://www.diodes.com/part/view/A3.0SMCJ8.0CA%28LS%29","A3.0SMCJ8.0CA(LS)")</f>
        <v>A3.0SMCJ8.0CA(LS)</v>
      </c>
      <c r="D90" t="s">
        <v>44</v>
      </c>
      <c r="E90" t="s">
        <v>16</v>
      </c>
      <c r="F90" t="s">
        <v>17</v>
      </c>
      <c r="G90" t="s">
        <v>21</v>
      </c>
      <c r="I90">
        <v>8</v>
      </c>
      <c r="J90">
        <v>8.89</v>
      </c>
      <c r="K90">
        <v>9.83</v>
      </c>
      <c r="L90">
        <v>50</v>
      </c>
      <c r="M90">
        <v>13.6</v>
      </c>
      <c r="N90" t="s">
        <v>45</v>
      </c>
    </row>
    <row r="91" spans="1:14">
      <c r="A91" t="s">
        <v>113</v>
      </c>
      <c r="B91" s="2" t="str">
        <f>Hyperlink("https://www.diodes.com/assets/Datasheets/A3_0SMCJ_SERIES_LS.pdf")</f>
        <v>https://www.diodes.com/assets/Datasheets/A3_0SMCJ_SERIES_LS.pdf</v>
      </c>
      <c r="C91" t="str">
        <f>Hyperlink("https://www.diodes.com/part/view/A3.0SMCJ8.5A%28LS%29","A3.0SMCJ8.5A(LS)")</f>
        <v>A3.0SMCJ8.5A(LS)</v>
      </c>
      <c r="D91" t="s">
        <v>44</v>
      </c>
      <c r="E91" t="s">
        <v>16</v>
      </c>
      <c r="F91" t="s">
        <v>17</v>
      </c>
      <c r="G91" t="s">
        <v>18</v>
      </c>
      <c r="I91">
        <v>8.5</v>
      </c>
      <c r="J91">
        <v>9.44</v>
      </c>
      <c r="K91">
        <v>10.43</v>
      </c>
      <c r="L91">
        <v>25</v>
      </c>
      <c r="M91">
        <v>14.4</v>
      </c>
      <c r="N91" t="s">
        <v>45</v>
      </c>
    </row>
    <row r="92" spans="1:14">
      <c r="A92" t="s">
        <v>114</v>
      </c>
      <c r="B92" s="2" t="str">
        <f>Hyperlink("https://www.diodes.com/assets/Datasheets/A3_0SMCJ_SERIES_LS.pdf")</f>
        <v>https://www.diodes.com/assets/Datasheets/A3_0SMCJ_SERIES_LS.pdf</v>
      </c>
      <c r="C92" t="str">
        <f>Hyperlink("https://www.diodes.com/part/view/A3.0SMCJ8.5CA%28LS%29","A3.0SMCJ8.5CA(LS)")</f>
        <v>A3.0SMCJ8.5CA(LS)</v>
      </c>
      <c r="D92" t="s">
        <v>44</v>
      </c>
      <c r="E92" t="s">
        <v>16</v>
      </c>
      <c r="F92" t="s">
        <v>17</v>
      </c>
      <c r="G92" t="s">
        <v>21</v>
      </c>
      <c r="I92">
        <v>8.5</v>
      </c>
      <c r="J92">
        <v>9.44</v>
      </c>
      <c r="K92">
        <v>10.43</v>
      </c>
      <c r="L92">
        <v>25</v>
      </c>
      <c r="M92">
        <v>14.4</v>
      </c>
      <c r="N92" t="s">
        <v>45</v>
      </c>
    </row>
    <row r="93" spans="1:14">
      <c r="A93" t="s">
        <v>115</v>
      </c>
      <c r="B93" s="2" t="str">
        <f>Hyperlink("https://www.diodes.com/assets/Datasheets/A3_0SMCJ_SERIES_LS.pdf")</f>
        <v>https://www.diodes.com/assets/Datasheets/A3_0SMCJ_SERIES_LS.pdf</v>
      </c>
      <c r="C93" t="str">
        <f>Hyperlink("https://www.diodes.com/part/view/A3.0SMCJ9.0A%28LS%29","A3.0SMCJ9.0A(LS)")</f>
        <v>A3.0SMCJ9.0A(LS)</v>
      </c>
      <c r="D93" t="s">
        <v>44</v>
      </c>
      <c r="E93" t="s">
        <v>16</v>
      </c>
      <c r="F93" t="s">
        <v>17</v>
      </c>
      <c r="G93" t="s">
        <v>18</v>
      </c>
      <c r="I93">
        <v>9</v>
      </c>
      <c r="J93">
        <v>10</v>
      </c>
      <c r="K93">
        <v>11.5</v>
      </c>
      <c r="L93">
        <v>10</v>
      </c>
      <c r="M93">
        <v>15.4</v>
      </c>
      <c r="N93" t="s">
        <v>45</v>
      </c>
    </row>
    <row r="94" spans="1:14">
      <c r="A94" t="s">
        <v>116</v>
      </c>
      <c r="B94" s="2" t="str">
        <f>Hyperlink("https://www.diodes.com/assets/Datasheets/A3_0SMCJ_SERIES_LS.pdf")</f>
        <v>https://www.diodes.com/assets/Datasheets/A3_0SMCJ_SERIES_LS.pdf</v>
      </c>
      <c r="C94" t="str">
        <f>Hyperlink("https://www.diodes.com/part/view/A3.0SMCJ9.0CA%28LS%29","A3.0SMCJ9.0CA(LS)")</f>
        <v>A3.0SMCJ9.0CA(LS)</v>
      </c>
      <c r="D94" t="s">
        <v>44</v>
      </c>
      <c r="E94" t="s">
        <v>16</v>
      </c>
      <c r="F94" t="s">
        <v>17</v>
      </c>
      <c r="G94" t="s">
        <v>21</v>
      </c>
      <c r="I94">
        <v>9</v>
      </c>
      <c r="J94">
        <v>10</v>
      </c>
      <c r="K94">
        <v>11.05</v>
      </c>
      <c r="L94">
        <v>10</v>
      </c>
      <c r="M94">
        <v>15.4</v>
      </c>
      <c r="N94" t="s">
        <v>45</v>
      </c>
    </row>
    <row r="95" spans="1:14">
      <c r="A95" t="s">
        <v>117</v>
      </c>
      <c r="B95" s="2" t="str">
        <f>Hyperlink("https://www.diodes.com/assets/Datasheets/A5_0SMCJ_SERIES.pdf")</f>
        <v>https://www.diodes.com/assets/Datasheets/A5_0SMCJ_SERIES.pdf</v>
      </c>
      <c r="C95" t="str">
        <f>Hyperlink("https://www.diodes.com/part/view/A5.0SMCJ10A%28LS%29","A5.0SMCJ10A(LS)")</f>
        <v>A5.0SMCJ10A(LS)</v>
      </c>
      <c r="D95" t="s">
        <v>44</v>
      </c>
      <c r="E95" t="s">
        <v>16</v>
      </c>
      <c r="F95" t="s">
        <v>17</v>
      </c>
      <c r="G95" t="s">
        <v>18</v>
      </c>
      <c r="I95">
        <v>10</v>
      </c>
      <c r="J95">
        <v>11.1</v>
      </c>
      <c r="K95">
        <v>12.3</v>
      </c>
      <c r="L95">
        <v>20</v>
      </c>
      <c r="M95">
        <v>17</v>
      </c>
      <c r="N95" t="s">
        <v>45</v>
      </c>
    </row>
    <row r="96" spans="1:14">
      <c r="A96" t="s">
        <v>118</v>
      </c>
      <c r="B96" s="2" t="str">
        <f>Hyperlink("https://www.diodes.com/assets/Datasheets/A5_0SMCJ_SERIES.pdf")</f>
        <v>https://www.diodes.com/assets/Datasheets/A5_0SMCJ_SERIES.pdf</v>
      </c>
      <c r="C96" t="str">
        <f>Hyperlink("https://www.diodes.com/part/view/A5.0SMCJ12A%28LS%29","A5.0SMCJ12A(LS)")</f>
        <v>A5.0SMCJ12A(LS)</v>
      </c>
      <c r="D96" t="s">
        <v>44</v>
      </c>
      <c r="E96" t="s">
        <v>16</v>
      </c>
      <c r="F96" t="s">
        <v>17</v>
      </c>
      <c r="G96" t="s">
        <v>18</v>
      </c>
      <c r="I96">
        <v>12</v>
      </c>
      <c r="J96">
        <v>13.3</v>
      </c>
      <c r="K96">
        <v>14.7</v>
      </c>
      <c r="L96">
        <v>10</v>
      </c>
      <c r="M96">
        <v>19.9</v>
      </c>
      <c r="N96" t="s">
        <v>45</v>
      </c>
    </row>
    <row r="97" spans="1:14">
      <c r="A97" t="s">
        <v>119</v>
      </c>
      <c r="B97" s="2" t="str">
        <f>Hyperlink("https://www.diodes.com/assets/Datasheets/A5_0SMCJ_SERIES.pdf")</f>
        <v>https://www.diodes.com/assets/Datasheets/A5_0SMCJ_SERIES.pdf</v>
      </c>
      <c r="C97" t="str">
        <f>Hyperlink("https://www.diodes.com/part/view/A5.0SMCJ13A%28LS%29","A5.0SMCJ13A(LS)")</f>
        <v>A5.0SMCJ13A(LS)</v>
      </c>
      <c r="D97" t="s">
        <v>44</v>
      </c>
      <c r="E97" t="s">
        <v>16</v>
      </c>
      <c r="F97" t="s">
        <v>17</v>
      </c>
      <c r="G97" t="s">
        <v>18</v>
      </c>
      <c r="I97">
        <v>13</v>
      </c>
      <c r="J97">
        <v>14.4</v>
      </c>
      <c r="K97">
        <v>15.9</v>
      </c>
      <c r="L97">
        <v>10</v>
      </c>
      <c r="M97">
        <v>21.5</v>
      </c>
      <c r="N97" t="s">
        <v>45</v>
      </c>
    </row>
    <row r="98" spans="1:14">
      <c r="A98" t="s">
        <v>120</v>
      </c>
      <c r="B98" s="2" t="str">
        <f>Hyperlink("https://www.diodes.com/assets/Datasheets/A5_0SMCJ_SERIES.pdf")</f>
        <v>https://www.diodes.com/assets/Datasheets/A5_0SMCJ_SERIES.pdf</v>
      </c>
      <c r="C98" t="str">
        <f>Hyperlink("https://www.diodes.com/part/view/A5.0SMCJ16A%28LS%29","A5.0SMCJ16A(LS)")</f>
        <v>A5.0SMCJ16A(LS)</v>
      </c>
      <c r="D98" t="s">
        <v>44</v>
      </c>
      <c r="E98" t="s">
        <v>16</v>
      </c>
      <c r="F98" t="s">
        <v>17</v>
      </c>
      <c r="G98" t="s">
        <v>18</v>
      </c>
      <c r="I98">
        <v>16</v>
      </c>
      <c r="J98">
        <v>17.8</v>
      </c>
      <c r="K98">
        <v>19.7</v>
      </c>
      <c r="L98">
        <v>2</v>
      </c>
      <c r="M98">
        <v>26</v>
      </c>
      <c r="N98" t="s">
        <v>45</v>
      </c>
    </row>
    <row r="99" spans="1:14">
      <c r="A99" t="s">
        <v>121</v>
      </c>
      <c r="B99" s="2" t="str">
        <f>Hyperlink("https://www.diodes.com/assets/Datasheets/A5_0SMCJ_SERIES.pdf")</f>
        <v>https://www.diodes.com/assets/Datasheets/A5_0SMCJ_SERIES.pdf</v>
      </c>
      <c r="C99" t="str">
        <f>Hyperlink("https://www.diodes.com/part/view/A5.0SMCJ17A%28LS%29","A5.0SMCJ17A(LS)")</f>
        <v>A5.0SMCJ17A(LS)</v>
      </c>
      <c r="D99" t="s">
        <v>44</v>
      </c>
      <c r="E99" t="s">
        <v>16</v>
      </c>
      <c r="F99" t="s">
        <v>17</v>
      </c>
      <c r="G99" t="s">
        <v>18</v>
      </c>
      <c r="I99">
        <v>17</v>
      </c>
      <c r="J99">
        <v>18.9</v>
      </c>
      <c r="K99">
        <v>20.9</v>
      </c>
      <c r="L99">
        <v>2</v>
      </c>
      <c r="M99">
        <v>27.6</v>
      </c>
      <c r="N99" t="s">
        <v>45</v>
      </c>
    </row>
    <row r="100" spans="1:14">
      <c r="A100" t="s">
        <v>122</v>
      </c>
      <c r="B100" s="2" t="str">
        <f>Hyperlink("https://www.diodes.com/assets/Datasheets/A5_0SMCJ_SERIES.pdf")</f>
        <v>https://www.diodes.com/assets/Datasheets/A5_0SMCJ_SERIES.pdf</v>
      </c>
      <c r="C100" t="str">
        <f>Hyperlink("https://www.diodes.com/part/view/A5.0SMCJ18A%28LS%29","A5.0SMCJ18A(LS)")</f>
        <v>A5.0SMCJ18A(LS)</v>
      </c>
      <c r="D100" t="s">
        <v>44</v>
      </c>
      <c r="E100" t="s">
        <v>16</v>
      </c>
      <c r="F100" t="s">
        <v>17</v>
      </c>
      <c r="G100" t="s">
        <v>18</v>
      </c>
      <c r="I100">
        <v>18</v>
      </c>
      <c r="J100">
        <v>20</v>
      </c>
      <c r="K100">
        <v>22.1</v>
      </c>
      <c r="L100">
        <v>2</v>
      </c>
      <c r="M100">
        <v>29.2</v>
      </c>
      <c r="N100" t="s">
        <v>45</v>
      </c>
    </row>
    <row r="101" spans="1:14">
      <c r="A101" t="s">
        <v>123</v>
      </c>
      <c r="B101" s="2" t="str">
        <f>Hyperlink("https://www.diodes.com/assets/Datasheets/A5_0SMCJ_SERIES.pdf")</f>
        <v>https://www.diodes.com/assets/Datasheets/A5_0SMCJ_SERIES.pdf</v>
      </c>
      <c r="C101" t="str">
        <f>Hyperlink("https://www.diodes.com/part/view/A5.0SMCJ20A%28LS%29","A5.0SMCJ20A(LS)")</f>
        <v>A5.0SMCJ20A(LS)</v>
      </c>
      <c r="D101" t="s">
        <v>44</v>
      </c>
      <c r="E101" t="s">
        <v>16</v>
      </c>
      <c r="F101" t="s">
        <v>17</v>
      </c>
      <c r="G101" t="s">
        <v>18</v>
      </c>
      <c r="I101">
        <v>20</v>
      </c>
      <c r="J101">
        <v>22.2</v>
      </c>
      <c r="K101">
        <v>24.5</v>
      </c>
      <c r="L101">
        <v>2</v>
      </c>
      <c r="M101">
        <v>32.4</v>
      </c>
      <c r="N101" t="s">
        <v>45</v>
      </c>
    </row>
    <row r="102" spans="1:14">
      <c r="A102" t="s">
        <v>124</v>
      </c>
      <c r="B102" s="2" t="str">
        <f>Hyperlink("https://www.diodes.com/assets/Datasheets/A5_0SMCJ_SERIES.pdf")</f>
        <v>https://www.diodes.com/assets/Datasheets/A5_0SMCJ_SERIES.pdf</v>
      </c>
      <c r="C102" t="str">
        <f>Hyperlink("https://www.diodes.com/part/view/A5.0SMCJ22A%28LS%29","A5.0SMCJ22A(LS)")</f>
        <v>A5.0SMCJ22A(LS)</v>
      </c>
      <c r="D102" t="s">
        <v>44</v>
      </c>
      <c r="E102" t="s">
        <v>16</v>
      </c>
      <c r="F102" t="s">
        <v>17</v>
      </c>
      <c r="G102" t="s">
        <v>18</v>
      </c>
      <c r="I102">
        <v>22</v>
      </c>
      <c r="J102">
        <v>24.4</v>
      </c>
      <c r="K102">
        <v>26.9</v>
      </c>
      <c r="L102">
        <v>2</v>
      </c>
      <c r="M102">
        <v>35.5</v>
      </c>
      <c r="N102" t="s">
        <v>45</v>
      </c>
    </row>
    <row r="103" spans="1:14">
      <c r="A103" t="s">
        <v>125</v>
      </c>
      <c r="B103" s="2" t="str">
        <f>Hyperlink("https://www.diodes.com/assets/Datasheets/A5_0SMCJ_SERIES.pdf")</f>
        <v>https://www.diodes.com/assets/Datasheets/A5_0SMCJ_SERIES.pdf</v>
      </c>
      <c r="C103" t="str">
        <f>Hyperlink("https://www.diodes.com/part/view/A5.0SMCJ24A%28LS%29","A5.0SMCJ24A(LS)")</f>
        <v>A5.0SMCJ24A(LS)</v>
      </c>
      <c r="D103" t="s">
        <v>44</v>
      </c>
      <c r="E103" t="s">
        <v>16</v>
      </c>
      <c r="F103" t="s">
        <v>17</v>
      </c>
      <c r="G103" t="s">
        <v>18</v>
      </c>
      <c r="I103">
        <v>24</v>
      </c>
      <c r="J103">
        <v>26.7</v>
      </c>
      <c r="K103">
        <v>29.5</v>
      </c>
      <c r="L103">
        <v>2</v>
      </c>
      <c r="M103">
        <v>38.9</v>
      </c>
      <c r="N103" t="s">
        <v>45</v>
      </c>
    </row>
    <row r="104" spans="1:14">
      <c r="A104" t="s">
        <v>126</v>
      </c>
      <c r="B104" s="2" t="str">
        <f>Hyperlink("https://www.diodes.com/assets/Datasheets/A5_0SMCJ_SERIES.pdf")</f>
        <v>https://www.diodes.com/assets/Datasheets/A5_0SMCJ_SERIES.pdf</v>
      </c>
      <c r="C104" t="str">
        <f>Hyperlink("https://www.diodes.com/part/view/A5.0SMCJ26A%28LS%29","A5.0SMCJ26A(LS)")</f>
        <v>A5.0SMCJ26A(LS)</v>
      </c>
      <c r="D104" t="s">
        <v>44</v>
      </c>
      <c r="E104" t="s">
        <v>16</v>
      </c>
      <c r="F104" t="s">
        <v>17</v>
      </c>
      <c r="G104" t="s">
        <v>18</v>
      </c>
      <c r="I104">
        <v>26</v>
      </c>
      <c r="J104">
        <v>28.9</v>
      </c>
      <c r="K104">
        <v>31.9</v>
      </c>
      <c r="L104">
        <v>2</v>
      </c>
      <c r="M104">
        <v>42.1</v>
      </c>
      <c r="N104" t="s">
        <v>45</v>
      </c>
    </row>
    <row r="105" spans="1:14">
      <c r="A105" t="s">
        <v>127</v>
      </c>
      <c r="B105" s="2" t="str">
        <f>Hyperlink("https://www.diodes.com/assets/Datasheets/A5_0SMCJ_SERIES.pdf")</f>
        <v>https://www.diodes.com/assets/Datasheets/A5_0SMCJ_SERIES.pdf</v>
      </c>
      <c r="C105" t="str">
        <f>Hyperlink("https://www.diodes.com/part/view/A5.0SMCJ28A%28LS%29","A5.0SMCJ28A(LS)")</f>
        <v>A5.0SMCJ28A(LS)</v>
      </c>
      <c r="D105" t="s">
        <v>44</v>
      </c>
      <c r="E105" t="s">
        <v>16</v>
      </c>
      <c r="F105" t="s">
        <v>17</v>
      </c>
      <c r="G105" t="s">
        <v>18</v>
      </c>
      <c r="I105">
        <v>28</v>
      </c>
      <c r="J105">
        <v>32.1</v>
      </c>
      <c r="K105">
        <v>34.4</v>
      </c>
      <c r="L105">
        <v>2</v>
      </c>
      <c r="M105">
        <v>45.4</v>
      </c>
      <c r="N105" t="s">
        <v>45</v>
      </c>
    </row>
    <row r="106" spans="1:14">
      <c r="A106" t="s">
        <v>128</v>
      </c>
      <c r="B106" s="2" t="str">
        <f>Hyperlink("https://www.diodes.com/assets/Datasheets/A5_0SMCJ_SERIES.pdf")</f>
        <v>https://www.diodes.com/assets/Datasheets/A5_0SMCJ_SERIES.pdf</v>
      </c>
      <c r="C106" t="str">
        <f>Hyperlink("https://www.diodes.com/part/view/A5.0SMCJ30A%28LS%29","A5.0SMCJ30A(LS)")</f>
        <v>A5.0SMCJ30A(LS)</v>
      </c>
      <c r="D106" t="s">
        <v>44</v>
      </c>
      <c r="E106" t="s">
        <v>16</v>
      </c>
      <c r="F106" t="s">
        <v>17</v>
      </c>
      <c r="G106" t="s">
        <v>18</v>
      </c>
      <c r="I106">
        <v>30</v>
      </c>
      <c r="J106">
        <v>33.3</v>
      </c>
      <c r="K106">
        <v>36.8</v>
      </c>
      <c r="L106">
        <v>2</v>
      </c>
      <c r="M106">
        <v>48.4</v>
      </c>
      <c r="N106" t="s">
        <v>45</v>
      </c>
    </row>
    <row r="107" spans="1:14">
      <c r="A107" t="s">
        <v>129</v>
      </c>
      <c r="B107" s="2" t="str">
        <f>Hyperlink("https://www.diodes.com/assets/Datasheets/A5_0SMCJ_SERIES.pdf")</f>
        <v>https://www.diodes.com/assets/Datasheets/A5_0SMCJ_SERIES.pdf</v>
      </c>
      <c r="C107" t="str">
        <f>Hyperlink("https://www.diodes.com/part/view/A5.0SMCJ33A%28LS%29","A5.0SMCJ33A(LS)")</f>
        <v>A5.0SMCJ33A(LS)</v>
      </c>
      <c r="D107" t="s">
        <v>44</v>
      </c>
      <c r="E107" t="s">
        <v>16</v>
      </c>
      <c r="F107" t="s">
        <v>17</v>
      </c>
      <c r="G107" t="s">
        <v>18</v>
      </c>
      <c r="I107">
        <v>33</v>
      </c>
      <c r="J107">
        <v>36.7</v>
      </c>
      <c r="K107">
        <v>40.6</v>
      </c>
      <c r="L107">
        <v>2</v>
      </c>
      <c r="M107">
        <v>53.3</v>
      </c>
      <c r="N107" t="s">
        <v>45</v>
      </c>
    </row>
    <row r="108" spans="1:14">
      <c r="A108" t="s">
        <v>130</v>
      </c>
      <c r="B108" s="2" t="str">
        <f>Hyperlink("https://www.diodes.com/assets/Datasheets/A5_0SMCJ_SERIES.pdf")</f>
        <v>https://www.diodes.com/assets/Datasheets/A5_0SMCJ_SERIES.pdf</v>
      </c>
      <c r="C108" t="str">
        <f>Hyperlink("https://www.diodes.com/part/view/A5.0SMCJ36A%28LS%29","A5.0SMCJ36A(LS)")</f>
        <v>A5.0SMCJ36A(LS)</v>
      </c>
      <c r="D108" t="s">
        <v>44</v>
      </c>
      <c r="E108" t="s">
        <v>16</v>
      </c>
      <c r="F108" t="s">
        <v>17</v>
      </c>
      <c r="G108" t="s">
        <v>18</v>
      </c>
      <c r="I108">
        <v>36</v>
      </c>
      <c r="J108">
        <v>40</v>
      </c>
      <c r="K108">
        <v>44.2</v>
      </c>
      <c r="L108">
        <v>2</v>
      </c>
      <c r="M108">
        <v>58.1</v>
      </c>
      <c r="N108" t="s">
        <v>45</v>
      </c>
    </row>
    <row r="109" spans="1:14">
      <c r="A109" t="s">
        <v>131</v>
      </c>
      <c r="B109" s="2" t="str">
        <f>Hyperlink("https://www.diodes.com/assets/Datasheets/ALT2MF_SERIES.pdf")</f>
        <v>https://www.diodes.com/assets/Datasheets/ALT2MF_SERIES.pdf</v>
      </c>
      <c r="C109" t="str">
        <f>Hyperlink("https://www.diodes.com/part/view/ALT2MF10A%28LS%29","ALT2MF10A(LS)")</f>
        <v>ALT2MF10A(LS)</v>
      </c>
      <c r="D109" t="s">
        <v>44</v>
      </c>
      <c r="E109" t="s">
        <v>16</v>
      </c>
      <c r="F109" t="s">
        <v>17</v>
      </c>
      <c r="G109" t="s">
        <v>18</v>
      </c>
      <c r="I109">
        <v>10</v>
      </c>
      <c r="J109">
        <v>11.1</v>
      </c>
      <c r="K109">
        <v>12.3</v>
      </c>
      <c r="L109">
        <v>5</v>
      </c>
      <c r="M109">
        <v>17</v>
      </c>
      <c r="N109" t="s">
        <v>132</v>
      </c>
    </row>
    <row r="110" spans="1:14">
      <c r="A110" t="s">
        <v>133</v>
      </c>
      <c r="B110" s="2" t="str">
        <f>Hyperlink("https://www.diodes.com/assets/Datasheets/ALT2MF_SERIES.pdf")</f>
        <v>https://www.diodes.com/assets/Datasheets/ALT2MF_SERIES.pdf</v>
      </c>
      <c r="C110" t="str">
        <f>Hyperlink("https://www.diodes.com/part/view/ALT2MF12A%28LS%29","ALT2MF12A(LS)")</f>
        <v>ALT2MF12A(LS)</v>
      </c>
      <c r="D110" t="s">
        <v>44</v>
      </c>
      <c r="E110" t="s">
        <v>16</v>
      </c>
      <c r="F110" t="s">
        <v>17</v>
      </c>
      <c r="G110" t="s">
        <v>18</v>
      </c>
      <c r="I110">
        <v>12</v>
      </c>
      <c r="J110">
        <v>13.3</v>
      </c>
      <c r="K110">
        <v>14.7</v>
      </c>
      <c r="L110">
        <v>1</v>
      </c>
      <c r="M110">
        <v>19.9</v>
      </c>
      <c r="N110" t="s">
        <v>132</v>
      </c>
    </row>
    <row r="111" spans="1:14">
      <c r="A111" t="s">
        <v>134</v>
      </c>
      <c r="B111" s="2" t="str">
        <f>Hyperlink("https://www.diodes.com/assets/Datasheets/ALT2MF_SERIES.pdf")</f>
        <v>https://www.diodes.com/assets/Datasheets/ALT2MF_SERIES.pdf</v>
      </c>
      <c r="C111" t="str">
        <f>Hyperlink("https://www.diodes.com/part/view/ALT2MF13A%28LS%29","ALT2MF13A(LS)")</f>
        <v>ALT2MF13A(LS)</v>
      </c>
      <c r="D111" t="s">
        <v>44</v>
      </c>
      <c r="E111" t="s">
        <v>16</v>
      </c>
      <c r="F111" t="s">
        <v>17</v>
      </c>
      <c r="G111" t="s">
        <v>18</v>
      </c>
      <c r="I111">
        <v>13</v>
      </c>
      <c r="J111">
        <v>14.4</v>
      </c>
      <c r="K111">
        <v>15.9</v>
      </c>
      <c r="L111">
        <v>1</v>
      </c>
      <c r="M111">
        <v>21.5</v>
      </c>
      <c r="N111" t="s">
        <v>132</v>
      </c>
    </row>
    <row r="112" spans="1:14">
      <c r="A112" t="s">
        <v>135</v>
      </c>
      <c r="B112" s="2" t="str">
        <f>Hyperlink("https://www.diodes.com/assets/Datasheets/ALT2MF_SERIES.pdf")</f>
        <v>https://www.diodes.com/assets/Datasheets/ALT2MF_SERIES.pdf</v>
      </c>
      <c r="C112" t="str">
        <f>Hyperlink("https://www.diodes.com/part/view/ALT2MF15A%28LS%29","ALT2MF15A(LS)")</f>
        <v>ALT2MF15A(LS)</v>
      </c>
      <c r="D112" t="s">
        <v>44</v>
      </c>
      <c r="E112" t="s">
        <v>16</v>
      </c>
      <c r="F112" t="s">
        <v>17</v>
      </c>
      <c r="G112" t="s">
        <v>18</v>
      </c>
      <c r="I112">
        <v>15</v>
      </c>
      <c r="J112">
        <v>16.7</v>
      </c>
      <c r="K112">
        <v>18.5</v>
      </c>
      <c r="L112">
        <v>1</v>
      </c>
      <c r="M112">
        <v>24.4</v>
      </c>
      <c r="N112" t="s">
        <v>132</v>
      </c>
    </row>
    <row r="113" spans="1:14">
      <c r="A113" t="s">
        <v>136</v>
      </c>
      <c r="B113" s="2" t="str">
        <f>Hyperlink("https://www.diodes.com/assets/Datasheets/ALT2MF_SERIES.pdf")</f>
        <v>https://www.diodes.com/assets/Datasheets/ALT2MF_SERIES.pdf</v>
      </c>
      <c r="C113" t="str">
        <f>Hyperlink("https://www.diodes.com/part/view/ALT2MF16A%28LS%29","ALT2MF16A(LS)")</f>
        <v>ALT2MF16A(LS)</v>
      </c>
      <c r="D113" t="s">
        <v>44</v>
      </c>
      <c r="E113" t="s">
        <v>16</v>
      </c>
      <c r="F113" t="s">
        <v>17</v>
      </c>
      <c r="G113" t="s">
        <v>18</v>
      </c>
      <c r="I113">
        <v>16</v>
      </c>
      <c r="J113">
        <v>17.1</v>
      </c>
      <c r="K113">
        <v>18.9</v>
      </c>
      <c r="L113">
        <v>1</v>
      </c>
      <c r="M113">
        <v>26</v>
      </c>
      <c r="N113" t="s">
        <v>132</v>
      </c>
    </row>
    <row r="114" spans="1:14">
      <c r="A114" t="s">
        <v>137</v>
      </c>
      <c r="B114" s="2" t="str">
        <f>Hyperlink("https://www.diodes.com/assets/Datasheets/ALT2MF_SERIES.pdf")</f>
        <v>https://www.diodes.com/assets/Datasheets/ALT2MF_SERIES.pdf</v>
      </c>
      <c r="C114" t="str">
        <f>Hyperlink("https://www.diodes.com/part/view/ALT2MF18A%28LS%29","ALT2MF18A(LS)")</f>
        <v>ALT2MF18A(LS)</v>
      </c>
      <c r="D114" t="s">
        <v>44</v>
      </c>
      <c r="E114" t="s">
        <v>16</v>
      </c>
      <c r="F114" t="s">
        <v>17</v>
      </c>
      <c r="G114" t="s">
        <v>18</v>
      </c>
      <c r="I114">
        <v>18</v>
      </c>
      <c r="J114">
        <v>20</v>
      </c>
      <c r="K114">
        <v>22.1</v>
      </c>
      <c r="L114">
        <v>1</v>
      </c>
      <c r="M114">
        <v>29.2</v>
      </c>
      <c r="N114" t="s">
        <v>132</v>
      </c>
    </row>
    <row r="115" spans="1:14">
      <c r="A115" t="s">
        <v>138</v>
      </c>
      <c r="B115" s="2" t="str">
        <f>Hyperlink("https://www.diodes.com/assets/Datasheets/ALT2MF_SERIES.pdf")</f>
        <v>https://www.diodes.com/assets/Datasheets/ALT2MF_SERIES.pdf</v>
      </c>
      <c r="C115" t="str">
        <f>Hyperlink("https://www.diodes.com/part/view/ALT2MF20A%28LS%29","ALT2MF20A(LS)")</f>
        <v>ALT2MF20A(LS)</v>
      </c>
      <c r="D115" t="s">
        <v>44</v>
      </c>
      <c r="E115" t="s">
        <v>16</v>
      </c>
      <c r="F115" t="s">
        <v>17</v>
      </c>
      <c r="G115" t="s">
        <v>18</v>
      </c>
      <c r="I115">
        <v>20</v>
      </c>
      <c r="J115">
        <v>22.2</v>
      </c>
      <c r="K115">
        <v>24.5</v>
      </c>
      <c r="L115">
        <v>1</v>
      </c>
      <c r="M115">
        <v>32.4</v>
      </c>
      <c r="N115" t="s">
        <v>132</v>
      </c>
    </row>
    <row r="116" spans="1:14">
      <c r="A116" t="s">
        <v>139</v>
      </c>
      <c r="B116" s="2" t="str">
        <f>Hyperlink("https://www.diodes.com/assets/Datasheets/ALT2MF_SERIES.pdf")</f>
        <v>https://www.diodes.com/assets/Datasheets/ALT2MF_SERIES.pdf</v>
      </c>
      <c r="C116" t="str">
        <f>Hyperlink("https://www.diodes.com/part/view/ALT2MF22A%28LS%29","ALT2MF22A(LS)")</f>
        <v>ALT2MF22A(LS)</v>
      </c>
      <c r="D116" t="s">
        <v>44</v>
      </c>
      <c r="E116" t="s">
        <v>16</v>
      </c>
      <c r="F116" t="s">
        <v>17</v>
      </c>
      <c r="G116" t="s">
        <v>18</v>
      </c>
      <c r="I116">
        <v>22</v>
      </c>
      <c r="J116">
        <v>24.4</v>
      </c>
      <c r="K116">
        <v>27</v>
      </c>
      <c r="L116">
        <v>1</v>
      </c>
      <c r="M116">
        <v>35.5</v>
      </c>
      <c r="N116" t="s">
        <v>132</v>
      </c>
    </row>
    <row r="117" spans="1:14">
      <c r="A117" t="s">
        <v>140</v>
      </c>
      <c r="B117" s="2" t="str">
        <f>Hyperlink("https://www.diodes.com/assets/Datasheets/ALT2MF_SERIES.pdf")</f>
        <v>https://www.diodes.com/assets/Datasheets/ALT2MF_SERIES.pdf</v>
      </c>
      <c r="C117" t="str">
        <f>Hyperlink("https://www.diodes.com/part/view/ALT2MF24A%28LS%29","ALT2MF24A(LS)")</f>
        <v>ALT2MF24A(LS)</v>
      </c>
      <c r="D117" t="s">
        <v>44</v>
      </c>
      <c r="E117" t="s">
        <v>16</v>
      </c>
      <c r="F117" t="s">
        <v>17</v>
      </c>
      <c r="G117" t="s">
        <v>18</v>
      </c>
      <c r="I117">
        <v>24</v>
      </c>
      <c r="J117">
        <v>25.7</v>
      </c>
      <c r="K117">
        <v>28.4</v>
      </c>
      <c r="L117">
        <v>1</v>
      </c>
      <c r="M117">
        <v>38.9</v>
      </c>
      <c r="N117" t="s">
        <v>132</v>
      </c>
    </row>
    <row r="118" spans="1:14">
      <c r="A118" t="s">
        <v>141</v>
      </c>
      <c r="B118" s="2" t="str">
        <f>Hyperlink("https://www.diodes.com/assets/Datasheets/ALT2MF_SERIES.pdf")</f>
        <v>https://www.diodes.com/assets/Datasheets/ALT2MF_SERIES.pdf</v>
      </c>
      <c r="C118" t="str">
        <f>Hyperlink("https://www.diodes.com/part/view/ALT2MF26A%28LS%29","ALT2MF26A(LS)")</f>
        <v>ALT2MF26A(LS)</v>
      </c>
      <c r="D118" t="s">
        <v>44</v>
      </c>
      <c r="E118" t="s">
        <v>16</v>
      </c>
      <c r="F118" t="s">
        <v>17</v>
      </c>
      <c r="G118" t="s">
        <v>18</v>
      </c>
      <c r="I118">
        <v>26</v>
      </c>
      <c r="J118">
        <v>28.9</v>
      </c>
      <c r="K118">
        <v>31.9</v>
      </c>
      <c r="L118">
        <v>1</v>
      </c>
      <c r="M118">
        <v>42.1</v>
      </c>
      <c r="N118" t="s">
        <v>132</v>
      </c>
    </row>
    <row r="119" spans="1:14">
      <c r="A119" t="s">
        <v>142</v>
      </c>
      <c r="B119" s="2" t="str">
        <f>Hyperlink("https://www.diodes.com/assets/Datasheets/ALT2MF_SERIES.pdf")</f>
        <v>https://www.diodes.com/assets/Datasheets/ALT2MF_SERIES.pdf</v>
      </c>
      <c r="C119" t="str">
        <f>Hyperlink("https://www.diodes.com/part/view/ALT2MF28A%28LS%29","ALT2MF28A(LS)")</f>
        <v>ALT2MF28A(LS)</v>
      </c>
      <c r="D119" t="s">
        <v>44</v>
      </c>
      <c r="E119" t="s">
        <v>16</v>
      </c>
      <c r="F119" t="s">
        <v>17</v>
      </c>
      <c r="G119" t="s">
        <v>18</v>
      </c>
      <c r="I119">
        <v>28</v>
      </c>
      <c r="J119">
        <v>31.1</v>
      </c>
      <c r="K119">
        <v>34.4</v>
      </c>
      <c r="L119">
        <v>1</v>
      </c>
      <c r="M119">
        <v>45.4</v>
      </c>
      <c r="N119" t="s">
        <v>132</v>
      </c>
    </row>
    <row r="120" spans="1:14">
      <c r="A120" t="s">
        <v>143</v>
      </c>
      <c r="B120" s="2" t="str">
        <f>Hyperlink("https://www.diodes.com/assets/Datasheets/ALT2MF_SERIES.pdf")</f>
        <v>https://www.diodes.com/assets/Datasheets/ALT2MF_SERIES.pdf</v>
      </c>
      <c r="C120" t="str">
        <f>Hyperlink("https://www.diodes.com/part/view/ALT2MF30A%28LS%29","ALT2MF30A(LS)")</f>
        <v>ALT2MF30A(LS)</v>
      </c>
      <c r="D120" t="s">
        <v>44</v>
      </c>
      <c r="E120" t="s">
        <v>16</v>
      </c>
      <c r="F120" t="s">
        <v>17</v>
      </c>
      <c r="G120" t="s">
        <v>18</v>
      </c>
      <c r="I120">
        <v>30</v>
      </c>
      <c r="J120">
        <v>33.3</v>
      </c>
      <c r="K120">
        <v>36.8</v>
      </c>
      <c r="L120">
        <v>1</v>
      </c>
      <c r="M120">
        <v>48.4</v>
      </c>
      <c r="N120" t="s">
        <v>132</v>
      </c>
    </row>
    <row r="121" spans="1:14">
      <c r="A121" t="s">
        <v>144</v>
      </c>
      <c r="B121" s="2" t="str">
        <f>Hyperlink("https://www.diodes.com/assets/Datasheets/ALT2MF_SERIES.pdf")</f>
        <v>https://www.diodes.com/assets/Datasheets/ALT2MF_SERIES.pdf</v>
      </c>
      <c r="C121" t="str">
        <f>Hyperlink("https://www.diodes.com/part/view/ALT2MF36A%28LS%29","ALT2MF36A(LS)")</f>
        <v>ALT2MF36A(LS)</v>
      </c>
      <c r="D121" t="s">
        <v>44</v>
      </c>
      <c r="E121" t="s">
        <v>16</v>
      </c>
      <c r="F121" t="s">
        <v>17</v>
      </c>
      <c r="G121" t="s">
        <v>18</v>
      </c>
      <c r="I121">
        <v>36</v>
      </c>
      <c r="J121">
        <v>40</v>
      </c>
      <c r="K121">
        <v>44.2</v>
      </c>
      <c r="L121">
        <v>1</v>
      </c>
      <c r="M121">
        <v>58.1</v>
      </c>
      <c r="N121" t="s">
        <v>132</v>
      </c>
    </row>
    <row r="122" spans="1:14">
      <c r="A122" t="s">
        <v>145</v>
      </c>
      <c r="B122" s="2" t="str">
        <f>Hyperlink("https://www.diodes.com/assets/Datasheets/ALT2MF_SERIES.pdf")</f>
        <v>https://www.diodes.com/assets/Datasheets/ALT2MF_SERIES.pdf</v>
      </c>
      <c r="C122" t="str">
        <f>Hyperlink("https://www.diodes.com/part/view/ALT2MF40A%28LS%29","ALT2MF40A(LS)")</f>
        <v>ALT2MF40A(LS)</v>
      </c>
      <c r="D122" t="s">
        <v>44</v>
      </c>
      <c r="E122" t="s">
        <v>16</v>
      </c>
      <c r="F122" t="s">
        <v>17</v>
      </c>
      <c r="G122" t="s">
        <v>18</v>
      </c>
      <c r="I122">
        <v>40</v>
      </c>
      <c r="J122">
        <v>44.4</v>
      </c>
      <c r="K122">
        <v>49.1</v>
      </c>
      <c r="L122">
        <v>1</v>
      </c>
      <c r="M122">
        <v>64.5</v>
      </c>
      <c r="N122" t="s">
        <v>132</v>
      </c>
    </row>
    <row r="123" spans="1:14">
      <c r="A123" t="s">
        <v>146</v>
      </c>
      <c r="B123" s="2" t="str">
        <f>Hyperlink("https://www.diodes.com/assets/Datasheets/ALT2MF_SERIES.pdf")</f>
        <v>https://www.diodes.com/assets/Datasheets/ALT2MF_SERIES.pdf</v>
      </c>
      <c r="C123" t="str">
        <f>Hyperlink("https://www.diodes.com/part/view/ALT2MF43A%28LS%29","ALT2MF43A(LS)")</f>
        <v>ALT2MF43A(LS)</v>
      </c>
      <c r="D123" t="s">
        <v>44</v>
      </c>
      <c r="E123" t="s">
        <v>16</v>
      </c>
      <c r="F123" t="s">
        <v>17</v>
      </c>
      <c r="G123" t="s">
        <v>18</v>
      </c>
      <c r="I123">
        <v>43</v>
      </c>
      <c r="J123">
        <v>47.8</v>
      </c>
      <c r="K123">
        <v>52.8</v>
      </c>
      <c r="L123">
        <v>1</v>
      </c>
      <c r="M123">
        <v>69.4</v>
      </c>
      <c r="N123" t="s">
        <v>132</v>
      </c>
    </row>
    <row r="124" spans="1:14">
      <c r="A124" t="s">
        <v>147</v>
      </c>
      <c r="B124" s="2" t="str">
        <f>Hyperlink("https://www.diodes.com/assets/Datasheets/ALT2MF_SERIES.pdf")</f>
        <v>https://www.diodes.com/assets/Datasheets/ALT2MF_SERIES.pdf</v>
      </c>
      <c r="C124" t="str">
        <f>Hyperlink("https://www.diodes.com/part/view/ALT2MF45A%28LS%29","ALT2MF45A(LS)")</f>
        <v>ALT2MF45A(LS)</v>
      </c>
      <c r="D124" t="s">
        <v>44</v>
      </c>
      <c r="E124" t="s">
        <v>16</v>
      </c>
      <c r="F124" t="s">
        <v>17</v>
      </c>
      <c r="G124" t="s">
        <v>18</v>
      </c>
      <c r="I124">
        <v>45</v>
      </c>
      <c r="J124">
        <v>50</v>
      </c>
      <c r="K124">
        <v>55.3</v>
      </c>
      <c r="L124">
        <v>1</v>
      </c>
      <c r="M124">
        <v>72.7</v>
      </c>
      <c r="N124" t="s">
        <v>132</v>
      </c>
    </row>
    <row r="125" spans="1:14">
      <c r="A125" t="s">
        <v>148</v>
      </c>
      <c r="B125" s="2" t="str">
        <f>Hyperlink("https://www.diodes.com/assets/Datasheets/ALT2MF_SERIES.pdf")</f>
        <v>https://www.diodes.com/assets/Datasheets/ALT2MF_SERIES.pdf</v>
      </c>
      <c r="C125" t="str">
        <f>Hyperlink("https://www.diodes.com/part/view/ALT2MF48A%28LS%29","ALT2MF48A(LS)")</f>
        <v>ALT2MF48A(LS)</v>
      </c>
      <c r="D125" t="s">
        <v>44</v>
      </c>
      <c r="E125" t="s">
        <v>16</v>
      </c>
      <c r="F125" t="s">
        <v>17</v>
      </c>
      <c r="G125" t="s">
        <v>18</v>
      </c>
      <c r="I125">
        <v>48</v>
      </c>
      <c r="J125">
        <v>53.3</v>
      </c>
      <c r="K125">
        <v>58.9</v>
      </c>
      <c r="L125">
        <v>1</v>
      </c>
      <c r="M125">
        <v>77.4</v>
      </c>
      <c r="N125" t="s">
        <v>132</v>
      </c>
    </row>
    <row r="126" spans="1:14">
      <c r="A126" t="s">
        <v>149</v>
      </c>
      <c r="B126" s="2" t="str">
        <f>Hyperlink("https://www.diodes.com/assets/Datasheets/ALT2MF_SERIES.pdf")</f>
        <v>https://www.diodes.com/assets/Datasheets/ALT2MF_SERIES.pdf</v>
      </c>
      <c r="C126" t="str">
        <f>Hyperlink("https://www.diodes.com/part/view/ALT2MF5.0A%28LS%29","ALT2MF5.0A(LS)")</f>
        <v>ALT2MF5.0A(LS)</v>
      </c>
      <c r="D126" t="s">
        <v>44</v>
      </c>
      <c r="E126" t="s">
        <v>16</v>
      </c>
      <c r="F126" t="s">
        <v>17</v>
      </c>
      <c r="G126" t="s">
        <v>18</v>
      </c>
      <c r="I126">
        <v>5</v>
      </c>
      <c r="J126">
        <v>6.4</v>
      </c>
      <c r="K126">
        <v>7.07</v>
      </c>
      <c r="L126">
        <v>50</v>
      </c>
      <c r="M126">
        <v>9.2</v>
      </c>
      <c r="N126" t="s">
        <v>132</v>
      </c>
    </row>
    <row r="127" spans="1:14">
      <c r="A127" t="s">
        <v>150</v>
      </c>
      <c r="B127" s="2" t="str">
        <f>Hyperlink("https://www.diodes.com/assets/Datasheets/ALT2MF_SERIES.pdf")</f>
        <v>https://www.diodes.com/assets/Datasheets/ALT2MF_SERIES.pdf</v>
      </c>
      <c r="C127" t="str">
        <f>Hyperlink("https://www.diodes.com/part/view/ALT2MF51A%28LS%29","ALT2MF51A(LS)")</f>
        <v>ALT2MF51A(LS)</v>
      </c>
      <c r="D127" t="s">
        <v>44</v>
      </c>
      <c r="E127" t="s">
        <v>16</v>
      </c>
      <c r="F127" t="s">
        <v>17</v>
      </c>
      <c r="G127" t="s">
        <v>18</v>
      </c>
      <c r="I127">
        <v>51</v>
      </c>
      <c r="J127">
        <v>56.7</v>
      </c>
      <c r="K127">
        <v>62.7</v>
      </c>
      <c r="L127">
        <v>1</v>
      </c>
      <c r="M127">
        <v>82.4</v>
      </c>
      <c r="N127" t="s">
        <v>132</v>
      </c>
    </row>
    <row r="128" spans="1:14">
      <c r="A128" t="s">
        <v>151</v>
      </c>
      <c r="B128" s="2" t="str">
        <f>Hyperlink("https://www.diodes.com/assets/Datasheets/ALT2MF_SERIES.pdf")</f>
        <v>https://www.diodes.com/assets/Datasheets/ALT2MF_SERIES.pdf</v>
      </c>
      <c r="C128" t="str">
        <f>Hyperlink("https://www.diodes.com/part/view/ALT2MF6.0A%28LS%29","ALT2MF6.0A(LS)")</f>
        <v>ALT2MF6.0A(LS)</v>
      </c>
      <c r="D128" t="s">
        <v>44</v>
      </c>
      <c r="E128" t="s">
        <v>16</v>
      </c>
      <c r="F128" t="s">
        <v>17</v>
      </c>
      <c r="G128" t="s">
        <v>18</v>
      </c>
      <c r="I128">
        <v>6</v>
      </c>
      <c r="J128">
        <v>6.4</v>
      </c>
      <c r="K128">
        <v>7.07</v>
      </c>
      <c r="L128">
        <v>50</v>
      </c>
      <c r="M128">
        <v>9.2</v>
      </c>
      <c r="N128" t="s">
        <v>132</v>
      </c>
    </row>
    <row r="129" spans="1:14">
      <c r="A129" t="s">
        <v>152</v>
      </c>
      <c r="B129" s="2" t="str">
        <f>Hyperlink("https://www.diodes.com/assets/Datasheets/ALT2MF_SERIES.pdf")</f>
        <v>https://www.diodes.com/assets/Datasheets/ALT2MF_SERIES.pdf</v>
      </c>
      <c r="C129" t="str">
        <f>Hyperlink("https://www.diodes.com/part/view/ALT2MF8.5A%28LS%29","ALT2MF8.5A(LS)")</f>
        <v>ALT2MF8.5A(LS)</v>
      </c>
      <c r="D129" t="s">
        <v>44</v>
      </c>
      <c r="E129" t="s">
        <v>16</v>
      </c>
      <c r="F129" t="s">
        <v>17</v>
      </c>
      <c r="G129" t="s">
        <v>18</v>
      </c>
      <c r="I129">
        <v>8.5</v>
      </c>
      <c r="J129">
        <v>9.44</v>
      </c>
      <c r="K129">
        <v>10.43</v>
      </c>
      <c r="L129">
        <v>10</v>
      </c>
      <c r="M129">
        <v>14.4</v>
      </c>
      <c r="N129" t="s">
        <v>132</v>
      </c>
    </row>
    <row r="130" spans="1:14">
      <c r="A130" t="s">
        <v>153</v>
      </c>
      <c r="B130" s="2" t="str">
        <f>Hyperlink("https://www.diodes.com/assets/Datasheets/APSMAJ_SERIES.pdf")</f>
        <v>https://www.diodes.com/assets/Datasheets/APSMAJ_SERIES.pdf</v>
      </c>
      <c r="C130" t="str">
        <f>Hyperlink("https://www.diodes.com/part/view/APSMAJ100A%28LS%29","APSMAJ100A(LS)")</f>
        <v>APSMAJ100A(LS)</v>
      </c>
      <c r="D130" t="s">
        <v>44</v>
      </c>
      <c r="E130" t="s">
        <v>16</v>
      </c>
      <c r="F130" t="s">
        <v>17</v>
      </c>
      <c r="G130" t="s">
        <v>18</v>
      </c>
      <c r="I130">
        <v>85.5</v>
      </c>
      <c r="J130">
        <v>95</v>
      </c>
      <c r="K130">
        <v>105</v>
      </c>
      <c r="L130">
        <v>0.5</v>
      </c>
      <c r="M130">
        <v>137</v>
      </c>
      <c r="N130" t="s">
        <v>154</v>
      </c>
    </row>
    <row r="131" spans="1:14">
      <c r="A131" t="s">
        <v>155</v>
      </c>
      <c r="B131" s="2" t="str">
        <f>Hyperlink("https://www.diodes.com/assets/Datasheets/APSMAJ_SERIES.pdf")</f>
        <v>https://www.diodes.com/assets/Datasheets/APSMAJ_SERIES.pdf</v>
      </c>
      <c r="C131" t="str">
        <f>Hyperlink("https://www.diodes.com/part/view/APSMAJ100CA%28LS%29","APSMAJ100CA(LS)")</f>
        <v>APSMAJ100CA(LS)</v>
      </c>
      <c r="D131" t="s">
        <v>44</v>
      </c>
      <c r="E131" t="s">
        <v>16</v>
      </c>
      <c r="F131" t="s">
        <v>17</v>
      </c>
      <c r="G131" t="s">
        <v>21</v>
      </c>
      <c r="I131">
        <v>85.5</v>
      </c>
      <c r="J131">
        <v>95</v>
      </c>
      <c r="K131">
        <v>105</v>
      </c>
      <c r="L131">
        <v>0.5</v>
      </c>
      <c r="M131">
        <v>137</v>
      </c>
      <c r="N131" t="s">
        <v>154</v>
      </c>
    </row>
    <row r="132" spans="1:14">
      <c r="A132" t="s">
        <v>156</v>
      </c>
      <c r="B132" s="2" t="str">
        <f>Hyperlink("https://www.diodes.com/assets/Datasheets/APSMAJ_SERIES.pdf")</f>
        <v>https://www.diodes.com/assets/Datasheets/APSMAJ_SERIES.pdf</v>
      </c>
      <c r="C132" t="str">
        <f>Hyperlink("https://www.diodes.com/part/view/APSMAJ10A%28LS%29","APSMAJ10A(LS)")</f>
        <v>APSMAJ10A(LS)</v>
      </c>
      <c r="D132" t="s">
        <v>44</v>
      </c>
      <c r="E132" t="s">
        <v>16</v>
      </c>
      <c r="F132" t="s">
        <v>17</v>
      </c>
      <c r="G132" t="s">
        <v>18</v>
      </c>
      <c r="I132">
        <v>8.6</v>
      </c>
      <c r="J132">
        <v>9.5</v>
      </c>
      <c r="K132">
        <v>10.5</v>
      </c>
      <c r="L132">
        <v>10</v>
      </c>
      <c r="M132">
        <v>14.5</v>
      </c>
      <c r="N132" t="s">
        <v>154</v>
      </c>
    </row>
    <row r="133" spans="1:14">
      <c r="A133" t="s">
        <v>157</v>
      </c>
      <c r="B133" s="2" t="str">
        <f>Hyperlink("https://www.diodes.com/assets/Datasheets/APSMAJ_SERIES.pdf")</f>
        <v>https://www.diodes.com/assets/Datasheets/APSMAJ_SERIES.pdf</v>
      </c>
      <c r="C133" t="str">
        <f>Hyperlink("https://www.diodes.com/part/view/APSMAJ10CA%28LS%29","APSMAJ10CA(LS)")</f>
        <v>APSMAJ10CA(LS)</v>
      </c>
      <c r="D133" t="s">
        <v>44</v>
      </c>
      <c r="E133" t="s">
        <v>16</v>
      </c>
      <c r="F133" t="s">
        <v>17</v>
      </c>
      <c r="G133" t="s">
        <v>21</v>
      </c>
      <c r="I133">
        <v>8.6</v>
      </c>
      <c r="J133">
        <v>9.5</v>
      </c>
      <c r="K133">
        <v>10.5</v>
      </c>
      <c r="L133">
        <v>10</v>
      </c>
      <c r="M133">
        <v>14.5</v>
      </c>
      <c r="N133" t="s">
        <v>154</v>
      </c>
    </row>
    <row r="134" spans="1:14">
      <c r="A134" t="s">
        <v>158</v>
      </c>
      <c r="B134" s="2" t="str">
        <f>Hyperlink("https://www.diodes.com/assets/Datasheets/APSMAJ_SERIES.pdf")</f>
        <v>https://www.diodes.com/assets/Datasheets/APSMAJ_SERIES.pdf</v>
      </c>
      <c r="C134" t="str">
        <f>Hyperlink("https://www.diodes.com/part/view/APSMAJ110A%28LS%29","APSMAJ110A(LS)")</f>
        <v>APSMAJ110A(LS)</v>
      </c>
      <c r="D134" t="s">
        <v>44</v>
      </c>
      <c r="E134" t="s">
        <v>16</v>
      </c>
      <c r="F134" t="s">
        <v>17</v>
      </c>
      <c r="G134" t="s">
        <v>18</v>
      </c>
      <c r="I134">
        <v>94</v>
      </c>
      <c r="J134">
        <v>105</v>
      </c>
      <c r="K134">
        <v>116.1</v>
      </c>
      <c r="L134">
        <v>0.5</v>
      </c>
      <c r="M134">
        <v>152</v>
      </c>
      <c r="N134" t="s">
        <v>154</v>
      </c>
    </row>
    <row r="135" spans="1:14">
      <c r="A135" t="s">
        <v>159</v>
      </c>
      <c r="B135" s="2" t="str">
        <f>Hyperlink("https://www.diodes.com/assets/Datasheets/APSMAJ_SERIES.pdf")</f>
        <v>https://www.diodes.com/assets/Datasheets/APSMAJ_SERIES.pdf</v>
      </c>
      <c r="C135" t="str">
        <f>Hyperlink("https://www.diodes.com/part/view/APSMAJ110CA%28LS%29","APSMAJ110CA(LS)")</f>
        <v>APSMAJ110CA(LS)</v>
      </c>
      <c r="D135" t="s">
        <v>44</v>
      </c>
      <c r="E135" t="s">
        <v>16</v>
      </c>
      <c r="F135" t="s">
        <v>17</v>
      </c>
      <c r="G135" t="s">
        <v>21</v>
      </c>
      <c r="I135">
        <v>94</v>
      </c>
      <c r="J135">
        <v>105</v>
      </c>
      <c r="K135">
        <v>116.1</v>
      </c>
      <c r="L135">
        <v>0.5</v>
      </c>
      <c r="M135">
        <v>152</v>
      </c>
      <c r="N135" t="s">
        <v>154</v>
      </c>
    </row>
    <row r="136" spans="1:14">
      <c r="A136" t="s">
        <v>160</v>
      </c>
      <c r="B136" s="2" t="str">
        <f>Hyperlink("https://www.diodes.com/assets/Datasheets/APSMAJ_SERIES.pdf")</f>
        <v>https://www.diodes.com/assets/Datasheets/APSMAJ_SERIES.pdf</v>
      </c>
      <c r="C136" t="str">
        <f>Hyperlink("https://www.diodes.com/part/view/APSMAJ11A%28LS%29","APSMAJ11A(LS)")</f>
        <v>APSMAJ11A(LS)</v>
      </c>
      <c r="D136" t="s">
        <v>44</v>
      </c>
      <c r="E136" t="s">
        <v>16</v>
      </c>
      <c r="F136" t="s">
        <v>17</v>
      </c>
      <c r="G136" t="s">
        <v>18</v>
      </c>
      <c r="I136">
        <v>9.4</v>
      </c>
      <c r="J136">
        <v>10.5</v>
      </c>
      <c r="K136">
        <v>11.6</v>
      </c>
      <c r="L136">
        <v>0.5</v>
      </c>
      <c r="M136">
        <v>15.6</v>
      </c>
      <c r="N136" t="s">
        <v>154</v>
      </c>
    </row>
    <row r="137" spans="1:14">
      <c r="A137" t="s">
        <v>161</v>
      </c>
      <c r="B137" s="2" t="str">
        <f>Hyperlink("https://www.diodes.com/assets/Datasheets/APSMAJ_SERIES.pdf")</f>
        <v>https://www.diodes.com/assets/Datasheets/APSMAJ_SERIES.pdf</v>
      </c>
      <c r="C137" t="str">
        <f>Hyperlink("https://www.diodes.com/part/view/APSMAJ11CA%28LS%29","APSMAJ11CA(LS)")</f>
        <v>APSMAJ11CA(LS)</v>
      </c>
      <c r="D137" t="s">
        <v>44</v>
      </c>
      <c r="E137" t="s">
        <v>16</v>
      </c>
      <c r="F137" t="s">
        <v>17</v>
      </c>
      <c r="G137" t="s">
        <v>21</v>
      </c>
      <c r="I137">
        <v>9.4</v>
      </c>
      <c r="J137">
        <v>10.5</v>
      </c>
      <c r="K137">
        <v>11.6</v>
      </c>
      <c r="L137">
        <v>0.5</v>
      </c>
      <c r="M137">
        <v>15.6</v>
      </c>
      <c r="N137" t="s">
        <v>154</v>
      </c>
    </row>
    <row r="138" spans="1:14">
      <c r="A138" t="s">
        <v>162</v>
      </c>
      <c r="B138" s="2" t="str">
        <f>Hyperlink("https://www.diodes.com/assets/Datasheets/APSMAJ_SERIES.pdf")</f>
        <v>https://www.diodes.com/assets/Datasheets/APSMAJ_SERIES.pdf</v>
      </c>
      <c r="C138" t="str">
        <f>Hyperlink("https://www.diodes.com/part/view/APSMAJ120A%28LS%29","APSMAJ120A(LS)")</f>
        <v>APSMAJ120A(LS)</v>
      </c>
      <c r="D138" t="s">
        <v>44</v>
      </c>
      <c r="E138" t="s">
        <v>16</v>
      </c>
      <c r="F138" t="s">
        <v>17</v>
      </c>
      <c r="G138" t="s">
        <v>18</v>
      </c>
      <c r="I138">
        <v>102</v>
      </c>
      <c r="J138">
        <v>114</v>
      </c>
      <c r="K138">
        <v>126</v>
      </c>
      <c r="L138">
        <v>0.5</v>
      </c>
      <c r="M138">
        <v>165</v>
      </c>
      <c r="N138" t="s">
        <v>154</v>
      </c>
    </row>
    <row r="139" spans="1:14">
      <c r="A139" t="s">
        <v>163</v>
      </c>
      <c r="B139" s="2" t="str">
        <f>Hyperlink("https://www.diodes.com/assets/Datasheets/APSMAJ_SERIES.pdf")</f>
        <v>https://www.diodes.com/assets/Datasheets/APSMAJ_SERIES.pdf</v>
      </c>
      <c r="C139" t="str">
        <f>Hyperlink("https://www.diodes.com/part/view/APSMAJ120CA%28LS%29","APSMAJ120CA(LS)")</f>
        <v>APSMAJ120CA(LS)</v>
      </c>
      <c r="D139" t="s">
        <v>44</v>
      </c>
      <c r="E139" t="s">
        <v>16</v>
      </c>
      <c r="F139" t="s">
        <v>17</v>
      </c>
      <c r="G139" t="s">
        <v>21</v>
      </c>
      <c r="I139">
        <v>102</v>
      </c>
      <c r="J139">
        <v>114</v>
      </c>
      <c r="K139">
        <v>126</v>
      </c>
      <c r="L139">
        <v>0.5</v>
      </c>
      <c r="M139">
        <v>165</v>
      </c>
      <c r="N139" t="s">
        <v>154</v>
      </c>
    </row>
    <row r="140" spans="1:14">
      <c r="A140" t="s">
        <v>164</v>
      </c>
      <c r="B140" s="2" t="str">
        <f>Hyperlink("https://www.diodes.com/assets/Datasheets/APSMAJ_SERIES.pdf")</f>
        <v>https://www.diodes.com/assets/Datasheets/APSMAJ_SERIES.pdf</v>
      </c>
      <c r="C140" t="str">
        <f>Hyperlink("https://www.diodes.com/part/view/APSMAJ12A%28LS%29","APSMAJ12A(LS)")</f>
        <v>APSMAJ12A(LS)</v>
      </c>
      <c r="D140" t="s">
        <v>44</v>
      </c>
      <c r="E140" t="s">
        <v>16</v>
      </c>
      <c r="F140" t="s">
        <v>17</v>
      </c>
      <c r="G140" t="s">
        <v>18</v>
      </c>
      <c r="I140">
        <v>10.2</v>
      </c>
      <c r="J140">
        <v>11.4</v>
      </c>
      <c r="K140">
        <v>12.6</v>
      </c>
      <c r="L140">
        <v>0.5</v>
      </c>
      <c r="M140">
        <v>16.7</v>
      </c>
      <c r="N140" t="s">
        <v>154</v>
      </c>
    </row>
    <row r="141" spans="1:14">
      <c r="A141" t="s">
        <v>165</v>
      </c>
      <c r="B141" s="2" t="str">
        <f>Hyperlink("https://www.diodes.com/assets/Datasheets/APSMAJ_SERIES.pdf")</f>
        <v>https://www.diodes.com/assets/Datasheets/APSMAJ_SERIES.pdf</v>
      </c>
      <c r="C141" t="str">
        <f>Hyperlink("https://www.diodes.com/part/view/APSMAJ12CA%28LS%29","APSMAJ12CA(LS)")</f>
        <v>APSMAJ12CA(LS)</v>
      </c>
      <c r="D141" t="s">
        <v>44</v>
      </c>
      <c r="E141" t="s">
        <v>16</v>
      </c>
      <c r="F141" t="s">
        <v>17</v>
      </c>
      <c r="G141" t="s">
        <v>21</v>
      </c>
      <c r="I141">
        <v>10.2</v>
      </c>
      <c r="J141">
        <v>11.4</v>
      </c>
      <c r="K141">
        <v>12.6</v>
      </c>
      <c r="L141">
        <v>0.5</v>
      </c>
      <c r="M141">
        <v>16.7</v>
      </c>
      <c r="N141" t="s">
        <v>154</v>
      </c>
    </row>
    <row r="142" spans="1:14">
      <c r="A142" t="s">
        <v>166</v>
      </c>
      <c r="B142" s="2" t="str">
        <f>Hyperlink("https://www.diodes.com/assets/Datasheets/APSMAJ_SERIES.pdf")</f>
        <v>https://www.diodes.com/assets/Datasheets/APSMAJ_SERIES.pdf</v>
      </c>
      <c r="C142" t="str">
        <f>Hyperlink("https://www.diodes.com/part/view/APSMAJ13A%28LS%29","APSMAJ13A(LS)")</f>
        <v>APSMAJ13A(LS)</v>
      </c>
      <c r="D142" t="s">
        <v>44</v>
      </c>
      <c r="E142" t="s">
        <v>16</v>
      </c>
      <c r="F142" t="s">
        <v>17</v>
      </c>
      <c r="G142" t="s">
        <v>18</v>
      </c>
      <c r="I142">
        <v>11.1</v>
      </c>
      <c r="J142">
        <v>12.4</v>
      </c>
      <c r="K142">
        <v>13.7</v>
      </c>
      <c r="L142">
        <v>0.5</v>
      </c>
      <c r="M142">
        <v>18.2</v>
      </c>
      <c r="N142" t="s">
        <v>154</v>
      </c>
    </row>
    <row r="143" spans="1:14">
      <c r="A143" t="s">
        <v>167</v>
      </c>
      <c r="B143" s="2" t="str">
        <f>Hyperlink("https://www.diodes.com/assets/Datasheets/APSMAJ_SERIES.pdf")</f>
        <v>https://www.diodes.com/assets/Datasheets/APSMAJ_SERIES.pdf</v>
      </c>
      <c r="C143" t="str">
        <f>Hyperlink("https://www.diodes.com/part/view/APSMAJ13CA%28LS%29","APSMAJ13CA(LS)")</f>
        <v>APSMAJ13CA(LS)</v>
      </c>
      <c r="D143" t="s">
        <v>44</v>
      </c>
      <c r="E143" t="s">
        <v>16</v>
      </c>
      <c r="F143" t="s">
        <v>17</v>
      </c>
      <c r="G143" t="s">
        <v>21</v>
      </c>
      <c r="I143">
        <v>11.1</v>
      </c>
      <c r="J143">
        <v>12.4</v>
      </c>
      <c r="K143">
        <v>13.7</v>
      </c>
      <c r="L143">
        <v>0.5</v>
      </c>
      <c r="M143">
        <v>18.2</v>
      </c>
      <c r="N143" t="s">
        <v>154</v>
      </c>
    </row>
    <row r="144" spans="1:14">
      <c r="A144" t="s">
        <v>168</v>
      </c>
      <c r="B144" s="2" t="str">
        <f>Hyperlink("https://www.diodes.com/assets/Datasheets/APSMAJ_SERIES.pdf")</f>
        <v>https://www.diodes.com/assets/Datasheets/APSMAJ_SERIES.pdf</v>
      </c>
      <c r="C144" t="str">
        <f>Hyperlink("https://www.diodes.com/part/view/APSMAJ15A%28LS%29","APSMAJ15A(LS)")</f>
        <v>APSMAJ15A(LS)</v>
      </c>
      <c r="D144" t="s">
        <v>44</v>
      </c>
      <c r="E144" t="s">
        <v>16</v>
      </c>
      <c r="F144" t="s">
        <v>17</v>
      </c>
      <c r="G144" t="s">
        <v>18</v>
      </c>
      <c r="I144">
        <v>12.8</v>
      </c>
      <c r="J144">
        <v>14.3</v>
      </c>
      <c r="K144">
        <v>15.8</v>
      </c>
      <c r="L144">
        <v>0.5</v>
      </c>
      <c r="M144">
        <v>21.2</v>
      </c>
      <c r="N144" t="s">
        <v>154</v>
      </c>
    </row>
    <row r="145" spans="1:14">
      <c r="A145" t="s">
        <v>169</v>
      </c>
      <c r="B145" s="2" t="str">
        <f>Hyperlink("https://www.diodes.com/assets/Datasheets/APSMAJ_SERIES.pdf")</f>
        <v>https://www.diodes.com/assets/Datasheets/APSMAJ_SERIES.pdf</v>
      </c>
      <c r="C145" t="str">
        <f>Hyperlink("https://www.diodes.com/part/view/APSMAJ15CA%28LS%29","APSMAJ15CA(LS)")</f>
        <v>APSMAJ15CA(LS)</v>
      </c>
      <c r="D145" t="s">
        <v>44</v>
      </c>
      <c r="E145" t="s">
        <v>16</v>
      </c>
      <c r="F145" t="s">
        <v>17</v>
      </c>
      <c r="G145" t="s">
        <v>21</v>
      </c>
      <c r="I145">
        <v>12.8</v>
      </c>
      <c r="J145">
        <v>14.3</v>
      </c>
      <c r="K145">
        <v>15.8</v>
      </c>
      <c r="L145">
        <v>0.5</v>
      </c>
      <c r="M145">
        <v>21.2</v>
      </c>
      <c r="N145" t="s">
        <v>154</v>
      </c>
    </row>
    <row r="146" spans="1:14">
      <c r="A146" t="s">
        <v>170</v>
      </c>
      <c r="B146" s="2" t="str">
        <f>Hyperlink("https://www.diodes.com/assets/Datasheets/APSMAJ_SERIES.pdf")</f>
        <v>https://www.diodes.com/assets/Datasheets/APSMAJ_SERIES.pdf</v>
      </c>
      <c r="C146" t="str">
        <f>Hyperlink("https://www.diodes.com/part/view/APSMAJ16A%28LS%29","APSMAJ16A(LS)")</f>
        <v>APSMAJ16A(LS)</v>
      </c>
      <c r="D146" t="s">
        <v>44</v>
      </c>
      <c r="E146" t="s">
        <v>16</v>
      </c>
      <c r="F146" t="s">
        <v>17</v>
      </c>
      <c r="G146" t="s">
        <v>18</v>
      </c>
      <c r="I146">
        <v>13.6</v>
      </c>
      <c r="J146">
        <v>15.2</v>
      </c>
      <c r="K146">
        <v>16.8</v>
      </c>
      <c r="L146">
        <v>0.5</v>
      </c>
      <c r="M146">
        <v>22.5</v>
      </c>
      <c r="N146" t="s">
        <v>154</v>
      </c>
    </row>
    <row r="147" spans="1:14">
      <c r="A147" t="s">
        <v>171</v>
      </c>
      <c r="B147" s="2" t="str">
        <f>Hyperlink("https://www.diodes.com/assets/Datasheets/APSMAJ_SERIES.pdf")</f>
        <v>https://www.diodes.com/assets/Datasheets/APSMAJ_SERIES.pdf</v>
      </c>
      <c r="C147" t="str">
        <f>Hyperlink("https://www.diodes.com/part/view/APSMAJ16CA%28LS%29","APSMAJ16CA(LS)")</f>
        <v>APSMAJ16CA(LS)</v>
      </c>
      <c r="D147" t="s">
        <v>44</v>
      </c>
      <c r="E147" t="s">
        <v>16</v>
      </c>
      <c r="F147" t="s">
        <v>17</v>
      </c>
      <c r="G147" t="s">
        <v>21</v>
      </c>
      <c r="I147">
        <v>13.6</v>
      </c>
      <c r="J147">
        <v>15.2</v>
      </c>
      <c r="K147">
        <v>16.8</v>
      </c>
      <c r="L147">
        <v>0.5</v>
      </c>
      <c r="M147">
        <v>22.5</v>
      </c>
      <c r="N147" t="s">
        <v>154</v>
      </c>
    </row>
    <row r="148" spans="1:14">
      <c r="A148" t="s">
        <v>172</v>
      </c>
      <c r="B148" s="2" t="str">
        <f>Hyperlink("https://www.diodes.com/assets/Datasheets/APSMAJ_SERIES.pdf")</f>
        <v>https://www.diodes.com/assets/Datasheets/APSMAJ_SERIES.pdf</v>
      </c>
      <c r="C148" t="str">
        <f>Hyperlink("https://www.diodes.com/part/view/APSMAJ18A%28LS%29","APSMAJ18A(LS)")</f>
        <v>APSMAJ18A(LS)</v>
      </c>
      <c r="D148" t="s">
        <v>44</v>
      </c>
      <c r="E148" t="s">
        <v>16</v>
      </c>
      <c r="F148" t="s">
        <v>17</v>
      </c>
      <c r="G148" t="s">
        <v>18</v>
      </c>
      <c r="I148">
        <v>15.3</v>
      </c>
      <c r="J148">
        <v>17.1</v>
      </c>
      <c r="K148">
        <v>18.9</v>
      </c>
      <c r="L148">
        <v>0.5</v>
      </c>
      <c r="M148">
        <v>25.2</v>
      </c>
      <c r="N148" t="s">
        <v>154</v>
      </c>
    </row>
    <row r="149" spans="1:14">
      <c r="A149" t="s">
        <v>173</v>
      </c>
      <c r="B149" s="2" t="str">
        <f>Hyperlink("https://www.diodes.com/assets/Datasheets/APSMAJ_SERIES.pdf")</f>
        <v>https://www.diodes.com/assets/Datasheets/APSMAJ_SERIES.pdf</v>
      </c>
      <c r="C149" t="str">
        <f>Hyperlink("https://www.diodes.com/part/view/APSMAJ18CA%28LS%29","APSMAJ18CA(LS)")</f>
        <v>APSMAJ18CA(LS)</v>
      </c>
      <c r="D149" t="s">
        <v>44</v>
      </c>
      <c r="E149" t="s">
        <v>16</v>
      </c>
      <c r="F149" t="s">
        <v>17</v>
      </c>
      <c r="G149" t="s">
        <v>21</v>
      </c>
      <c r="I149">
        <v>15.3</v>
      </c>
      <c r="J149">
        <v>17.1</v>
      </c>
      <c r="K149">
        <v>18.9</v>
      </c>
      <c r="L149">
        <v>0.5</v>
      </c>
      <c r="M149">
        <v>25.2</v>
      </c>
      <c r="N149" t="s">
        <v>154</v>
      </c>
    </row>
    <row r="150" spans="1:14">
      <c r="A150" t="s">
        <v>174</v>
      </c>
      <c r="B150" s="2" t="str">
        <f>Hyperlink("https://www.diodes.com/assets/Datasheets/APSMAJ_SERIES.pdf")</f>
        <v>https://www.diodes.com/assets/Datasheets/APSMAJ_SERIES.pdf</v>
      </c>
      <c r="C150" t="str">
        <f>Hyperlink("https://www.diodes.com/part/view/APSMAJ20A%28LS%29","APSMAJ20A(LS)")</f>
        <v>APSMAJ20A(LS)</v>
      </c>
      <c r="D150" t="s">
        <v>44</v>
      </c>
      <c r="E150" t="s">
        <v>16</v>
      </c>
      <c r="F150" t="s">
        <v>17</v>
      </c>
      <c r="G150" t="s">
        <v>18</v>
      </c>
      <c r="I150">
        <v>17.1</v>
      </c>
      <c r="J150">
        <v>19</v>
      </c>
      <c r="K150">
        <v>21</v>
      </c>
      <c r="L150">
        <v>0.5</v>
      </c>
      <c r="M150">
        <v>27.7</v>
      </c>
      <c r="N150" t="s">
        <v>154</v>
      </c>
    </row>
    <row r="151" spans="1:14">
      <c r="A151" t="s">
        <v>175</v>
      </c>
      <c r="B151" s="2" t="str">
        <f>Hyperlink("https://www.diodes.com/assets/Datasheets/APSMAJ_SERIES.pdf")</f>
        <v>https://www.diodes.com/assets/Datasheets/APSMAJ_SERIES.pdf</v>
      </c>
      <c r="C151" t="str">
        <f>Hyperlink("https://www.diodes.com/part/view/APSMAJ20CA%28LS%29","APSMAJ20CA(LS)")</f>
        <v>APSMAJ20CA(LS)</v>
      </c>
      <c r="D151" t="s">
        <v>44</v>
      </c>
      <c r="E151" t="s">
        <v>16</v>
      </c>
      <c r="F151" t="s">
        <v>17</v>
      </c>
      <c r="G151" t="s">
        <v>21</v>
      </c>
      <c r="I151">
        <v>17.1</v>
      </c>
      <c r="J151">
        <v>19</v>
      </c>
      <c r="K151">
        <v>21</v>
      </c>
      <c r="L151">
        <v>0.5</v>
      </c>
      <c r="M151">
        <v>27.7</v>
      </c>
      <c r="N151" t="s">
        <v>154</v>
      </c>
    </row>
    <row r="152" spans="1:14">
      <c r="A152" t="s">
        <v>176</v>
      </c>
      <c r="B152" s="2" t="str">
        <f>Hyperlink("https://www.diodes.com/assets/Datasheets/APSMAJ_SERIES.pdf")</f>
        <v>https://www.diodes.com/assets/Datasheets/APSMAJ_SERIES.pdf</v>
      </c>
      <c r="C152" t="str">
        <f>Hyperlink("https://www.diodes.com/part/view/APSMAJ22A%28LS%29","APSMAJ22A(LS)")</f>
        <v>APSMAJ22A(LS)</v>
      </c>
      <c r="D152" t="s">
        <v>44</v>
      </c>
      <c r="E152" t="s">
        <v>16</v>
      </c>
      <c r="F152" t="s">
        <v>17</v>
      </c>
      <c r="G152" t="s">
        <v>18</v>
      </c>
      <c r="I152">
        <v>18.8</v>
      </c>
      <c r="J152">
        <v>20.9</v>
      </c>
      <c r="K152">
        <v>23.1</v>
      </c>
      <c r="L152">
        <v>0.5</v>
      </c>
      <c r="M152">
        <v>30.6</v>
      </c>
      <c r="N152" t="s">
        <v>154</v>
      </c>
    </row>
    <row r="153" spans="1:14">
      <c r="A153" t="s">
        <v>177</v>
      </c>
      <c r="B153" s="2" t="str">
        <f>Hyperlink("https://www.diodes.com/assets/Datasheets/APSMAJ_SERIES.pdf")</f>
        <v>https://www.diodes.com/assets/Datasheets/APSMAJ_SERIES.pdf</v>
      </c>
      <c r="C153" t="str">
        <f>Hyperlink("https://www.diodes.com/part/view/APSMAJ22CA%28LS%29","APSMAJ22CA(LS)")</f>
        <v>APSMAJ22CA(LS)</v>
      </c>
      <c r="D153" t="s">
        <v>44</v>
      </c>
      <c r="E153" t="s">
        <v>16</v>
      </c>
      <c r="F153" t="s">
        <v>17</v>
      </c>
      <c r="G153" t="s">
        <v>21</v>
      </c>
      <c r="I153">
        <v>18.8</v>
      </c>
      <c r="J153">
        <v>20.9</v>
      </c>
      <c r="K153">
        <v>23.1</v>
      </c>
      <c r="L153">
        <v>0.5</v>
      </c>
      <c r="M153">
        <v>30.6</v>
      </c>
      <c r="N153" t="s">
        <v>154</v>
      </c>
    </row>
    <row r="154" spans="1:14">
      <c r="A154" t="s">
        <v>178</v>
      </c>
      <c r="B154" s="2" t="str">
        <f>Hyperlink("https://www.diodes.com/assets/Datasheets/APSMAJ_SERIES.pdf")</f>
        <v>https://www.diodes.com/assets/Datasheets/APSMAJ_SERIES.pdf</v>
      </c>
      <c r="C154" t="str">
        <f>Hyperlink("https://www.diodes.com/part/view/APSMAJ24A%28LS%29","APSMAJ24A(LS)")</f>
        <v>APSMAJ24A(LS)</v>
      </c>
      <c r="D154" t="s">
        <v>44</v>
      </c>
      <c r="E154" t="s">
        <v>16</v>
      </c>
      <c r="F154" t="s">
        <v>17</v>
      </c>
      <c r="G154" t="s">
        <v>18</v>
      </c>
      <c r="I154">
        <v>20.5</v>
      </c>
      <c r="J154">
        <v>22.8</v>
      </c>
      <c r="K154">
        <v>25.2</v>
      </c>
      <c r="L154">
        <v>0.5</v>
      </c>
      <c r="M154">
        <v>33.2</v>
      </c>
      <c r="N154" t="s">
        <v>154</v>
      </c>
    </row>
    <row r="155" spans="1:14">
      <c r="A155" t="s">
        <v>179</v>
      </c>
      <c r="B155" s="2" t="str">
        <f>Hyperlink("https://www.diodes.com/assets/Datasheets/APSMAJ_SERIES.pdf")</f>
        <v>https://www.diodes.com/assets/Datasheets/APSMAJ_SERIES.pdf</v>
      </c>
      <c r="C155" t="str">
        <f>Hyperlink("https://www.diodes.com/part/view/APSMAJ24CA%28LS%29","APSMAJ24CA(LS)")</f>
        <v>APSMAJ24CA(LS)</v>
      </c>
      <c r="D155" t="s">
        <v>44</v>
      </c>
      <c r="E155" t="s">
        <v>16</v>
      </c>
      <c r="F155" t="s">
        <v>17</v>
      </c>
      <c r="G155" t="s">
        <v>21</v>
      </c>
      <c r="I155">
        <v>20.5</v>
      </c>
      <c r="J155">
        <v>22.8</v>
      </c>
      <c r="K155">
        <v>25.2</v>
      </c>
      <c r="L155">
        <v>0.5</v>
      </c>
      <c r="M155">
        <v>33.2</v>
      </c>
      <c r="N155" t="s">
        <v>154</v>
      </c>
    </row>
    <row r="156" spans="1:14">
      <c r="A156" t="s">
        <v>180</v>
      </c>
      <c r="B156" s="2" t="str">
        <f>Hyperlink("https://www.diodes.com/assets/Datasheets/APSMAJ_SERIES.pdf")</f>
        <v>https://www.diodes.com/assets/Datasheets/APSMAJ_SERIES.pdf</v>
      </c>
      <c r="C156" t="str">
        <f>Hyperlink("https://www.diodes.com/part/view/APSMAJ27A%28LS%29","APSMAJ27A(LS)")</f>
        <v>APSMAJ27A(LS)</v>
      </c>
      <c r="D156" t="s">
        <v>44</v>
      </c>
      <c r="E156" t="s">
        <v>16</v>
      </c>
      <c r="F156" t="s">
        <v>17</v>
      </c>
      <c r="G156" t="s">
        <v>18</v>
      </c>
      <c r="I156">
        <v>23.1</v>
      </c>
      <c r="J156">
        <v>28.4</v>
      </c>
      <c r="K156">
        <v>25.7</v>
      </c>
      <c r="L156">
        <v>0.5</v>
      </c>
      <c r="M156">
        <v>37.5</v>
      </c>
      <c r="N156" t="s">
        <v>154</v>
      </c>
    </row>
    <row r="157" spans="1:14">
      <c r="A157" t="s">
        <v>181</v>
      </c>
      <c r="B157" s="2" t="str">
        <f>Hyperlink("https://www.diodes.com/assets/Datasheets/APSMAJ_SERIES.pdf")</f>
        <v>https://www.diodes.com/assets/Datasheets/APSMAJ_SERIES.pdf</v>
      </c>
      <c r="C157" t="str">
        <f>Hyperlink("https://www.diodes.com/part/view/APSMAJ27CA%28LS%29","APSMAJ27CA(LS)")</f>
        <v>APSMAJ27CA(LS)</v>
      </c>
      <c r="D157" t="s">
        <v>44</v>
      </c>
      <c r="E157" t="s">
        <v>16</v>
      </c>
      <c r="F157" t="s">
        <v>17</v>
      </c>
      <c r="G157" t="s">
        <v>21</v>
      </c>
      <c r="I157">
        <v>23.1</v>
      </c>
      <c r="J157">
        <v>28.4</v>
      </c>
      <c r="K157">
        <v>25.7</v>
      </c>
      <c r="L157">
        <v>0.5</v>
      </c>
      <c r="M157">
        <v>37.5</v>
      </c>
      <c r="N157" t="s">
        <v>154</v>
      </c>
    </row>
    <row r="158" spans="1:14">
      <c r="A158" t="s">
        <v>182</v>
      </c>
      <c r="B158" s="2" t="str">
        <f>Hyperlink("https://www.diodes.com/assets/Datasheets/APSMAJ_SERIES.pdf")</f>
        <v>https://www.diodes.com/assets/Datasheets/APSMAJ_SERIES.pdf</v>
      </c>
      <c r="C158" t="str">
        <f>Hyperlink("https://www.diodes.com/part/view/APSMAJ30A%28LS%29","APSMAJ30A(LS)")</f>
        <v>APSMAJ30A(LS)</v>
      </c>
      <c r="D158" t="s">
        <v>44</v>
      </c>
      <c r="E158" t="s">
        <v>16</v>
      </c>
      <c r="F158" t="s">
        <v>17</v>
      </c>
      <c r="G158" t="s">
        <v>18</v>
      </c>
      <c r="I158">
        <v>25.6</v>
      </c>
      <c r="J158">
        <v>31.5</v>
      </c>
      <c r="K158">
        <v>28.5</v>
      </c>
      <c r="L158">
        <v>0.5</v>
      </c>
      <c r="M158">
        <v>41.4</v>
      </c>
      <c r="N158" t="s">
        <v>154</v>
      </c>
    </row>
    <row r="159" spans="1:14">
      <c r="A159" t="s">
        <v>183</v>
      </c>
      <c r="B159" s="2" t="str">
        <f>Hyperlink("https://www.diodes.com/assets/Datasheets/APSMAJ_SERIES.pdf")</f>
        <v>https://www.diodes.com/assets/Datasheets/APSMAJ_SERIES.pdf</v>
      </c>
      <c r="C159" t="str">
        <f>Hyperlink("https://www.diodes.com/part/view/APSMAJ30CA%28LS%29","APSMAJ30CA(LS)")</f>
        <v>APSMAJ30CA(LS)</v>
      </c>
      <c r="D159" t="s">
        <v>44</v>
      </c>
      <c r="E159" t="s">
        <v>16</v>
      </c>
      <c r="F159" t="s">
        <v>17</v>
      </c>
      <c r="G159" t="s">
        <v>21</v>
      </c>
      <c r="I159">
        <v>25.6</v>
      </c>
      <c r="J159">
        <v>31.5</v>
      </c>
      <c r="K159">
        <v>28.5</v>
      </c>
      <c r="L159">
        <v>0.5</v>
      </c>
      <c r="M159">
        <v>41.4</v>
      </c>
      <c r="N159" t="s">
        <v>154</v>
      </c>
    </row>
    <row r="160" spans="1:14">
      <c r="A160" t="s">
        <v>184</v>
      </c>
      <c r="B160" s="2" t="str">
        <f>Hyperlink("https://www.diodes.com/assets/Datasheets/APSMAJ_SERIES.pdf")</f>
        <v>https://www.diodes.com/assets/Datasheets/APSMAJ_SERIES.pdf</v>
      </c>
      <c r="C160" t="str">
        <f>Hyperlink("https://www.diodes.com/part/view/APSMAJ33A%28LS%29","APSMAJ33A(LS)")</f>
        <v>APSMAJ33A(LS)</v>
      </c>
      <c r="D160" t="s">
        <v>44</v>
      </c>
      <c r="E160" t="s">
        <v>16</v>
      </c>
      <c r="F160" t="s">
        <v>17</v>
      </c>
      <c r="G160" t="s">
        <v>18</v>
      </c>
      <c r="I160">
        <v>28.2</v>
      </c>
      <c r="J160">
        <v>31.4</v>
      </c>
      <c r="K160">
        <v>34.7</v>
      </c>
      <c r="L160">
        <v>0.5</v>
      </c>
      <c r="M160">
        <v>45.7</v>
      </c>
      <c r="N160" t="s">
        <v>154</v>
      </c>
    </row>
    <row r="161" spans="1:14">
      <c r="A161" t="s">
        <v>185</v>
      </c>
      <c r="B161" s="2" t="str">
        <f>Hyperlink("https://www.diodes.com/assets/Datasheets/APSMAJ_SERIES.pdf")</f>
        <v>https://www.diodes.com/assets/Datasheets/APSMAJ_SERIES.pdf</v>
      </c>
      <c r="C161" t="str">
        <f>Hyperlink("https://www.diodes.com/part/view/APSMAJ33CA%28LS%29","APSMAJ33CA(LS)")</f>
        <v>APSMAJ33CA(LS)</v>
      </c>
      <c r="D161" t="s">
        <v>44</v>
      </c>
      <c r="E161" t="s">
        <v>16</v>
      </c>
      <c r="F161" t="s">
        <v>17</v>
      </c>
      <c r="G161" t="s">
        <v>21</v>
      </c>
      <c r="I161">
        <v>28.2</v>
      </c>
      <c r="J161">
        <v>31.4</v>
      </c>
      <c r="K161">
        <v>34.7</v>
      </c>
      <c r="L161">
        <v>0.5</v>
      </c>
      <c r="M161">
        <v>45.7</v>
      </c>
      <c r="N161" t="s">
        <v>154</v>
      </c>
    </row>
    <row r="162" spans="1:14">
      <c r="A162" t="s">
        <v>186</v>
      </c>
      <c r="B162" s="2" t="str">
        <f>Hyperlink("https://www.diodes.com/assets/Datasheets/APSMAJ_SERIES.pdf")</f>
        <v>https://www.diodes.com/assets/Datasheets/APSMAJ_SERIES.pdf</v>
      </c>
      <c r="C162" t="str">
        <f>Hyperlink("https://www.diodes.com/part/view/APSMAJ36A%28LS%29","APSMAJ36A(LS)")</f>
        <v>APSMAJ36A(LS)</v>
      </c>
      <c r="D162" t="s">
        <v>44</v>
      </c>
      <c r="E162" t="s">
        <v>16</v>
      </c>
      <c r="F162" t="s">
        <v>17</v>
      </c>
      <c r="G162" t="s">
        <v>18</v>
      </c>
      <c r="I162">
        <v>30.8</v>
      </c>
      <c r="J162">
        <v>34.2</v>
      </c>
      <c r="K162">
        <v>37.8</v>
      </c>
      <c r="L162">
        <v>0.5</v>
      </c>
      <c r="M162">
        <v>49.9</v>
      </c>
      <c r="N162" t="s">
        <v>154</v>
      </c>
    </row>
    <row r="163" spans="1:14">
      <c r="A163" t="s">
        <v>187</v>
      </c>
      <c r="B163" s="2" t="str">
        <f>Hyperlink("https://www.diodes.com/assets/Datasheets/APSMAJ_SERIES.pdf")</f>
        <v>https://www.diodes.com/assets/Datasheets/APSMAJ_SERIES.pdf</v>
      </c>
      <c r="C163" t="str">
        <f>Hyperlink("https://www.diodes.com/part/view/APSMAJ36CA%28LS%29","APSMAJ36CA(LS)")</f>
        <v>APSMAJ36CA(LS)</v>
      </c>
      <c r="D163" t="s">
        <v>44</v>
      </c>
      <c r="E163" t="s">
        <v>16</v>
      </c>
      <c r="F163" t="s">
        <v>17</v>
      </c>
      <c r="G163" t="s">
        <v>21</v>
      </c>
      <c r="I163">
        <v>30.8</v>
      </c>
      <c r="J163">
        <v>34.2</v>
      </c>
      <c r="K163">
        <v>37.8</v>
      </c>
      <c r="L163">
        <v>0.5</v>
      </c>
      <c r="M163">
        <v>49.9</v>
      </c>
      <c r="N163" t="s">
        <v>154</v>
      </c>
    </row>
    <row r="164" spans="1:14">
      <c r="A164" t="s">
        <v>188</v>
      </c>
      <c r="B164" s="2" t="str">
        <f>Hyperlink("https://www.diodes.com/assets/Datasheets/APSMAJ_SERIES.pdf")</f>
        <v>https://www.diodes.com/assets/Datasheets/APSMAJ_SERIES.pdf</v>
      </c>
      <c r="C164" t="str">
        <f>Hyperlink("https://www.diodes.com/part/view/APSMAJ39A%28LS%29","APSMAJ39A(LS)")</f>
        <v>APSMAJ39A(LS)</v>
      </c>
      <c r="D164" t="s">
        <v>44</v>
      </c>
      <c r="E164" t="s">
        <v>16</v>
      </c>
      <c r="F164" t="s">
        <v>17</v>
      </c>
      <c r="G164" t="s">
        <v>18</v>
      </c>
      <c r="I164">
        <v>33.3</v>
      </c>
      <c r="J164">
        <v>37.1</v>
      </c>
      <c r="K164">
        <v>41</v>
      </c>
      <c r="L164">
        <v>0.5</v>
      </c>
      <c r="M164">
        <v>53.9</v>
      </c>
      <c r="N164" t="s">
        <v>154</v>
      </c>
    </row>
    <row r="165" spans="1:14">
      <c r="A165" t="s">
        <v>189</v>
      </c>
      <c r="B165" s="2" t="str">
        <f>Hyperlink("https://www.diodes.com/assets/Datasheets/APSMAJ_SERIES.pdf")</f>
        <v>https://www.diodes.com/assets/Datasheets/APSMAJ_SERIES.pdf</v>
      </c>
      <c r="C165" t="str">
        <f>Hyperlink("https://www.diodes.com/part/view/APSMAJ39CA%28LS%29","APSMAJ39CA(LS)")</f>
        <v>APSMAJ39CA(LS)</v>
      </c>
      <c r="D165" t="s">
        <v>44</v>
      </c>
      <c r="E165" t="s">
        <v>16</v>
      </c>
      <c r="F165" t="s">
        <v>17</v>
      </c>
      <c r="G165" t="s">
        <v>21</v>
      </c>
      <c r="I165">
        <v>33.3</v>
      </c>
      <c r="J165">
        <v>37.1</v>
      </c>
      <c r="K165">
        <v>41</v>
      </c>
      <c r="L165">
        <v>0.5</v>
      </c>
      <c r="M165">
        <v>53.9</v>
      </c>
      <c r="N165" t="s">
        <v>154</v>
      </c>
    </row>
    <row r="166" spans="1:14">
      <c r="A166" t="s">
        <v>190</v>
      </c>
      <c r="B166" s="2" t="str">
        <f>Hyperlink("https://www.diodes.com/assets/Datasheets/APSMAJ_SERIES.pdf")</f>
        <v>https://www.diodes.com/assets/Datasheets/APSMAJ_SERIES.pdf</v>
      </c>
      <c r="C166" t="str">
        <f>Hyperlink("https://www.diodes.com/part/view/APSMAJ43A%28LS%29","APSMAJ43A(LS)")</f>
        <v>APSMAJ43A(LS)</v>
      </c>
      <c r="D166" t="s">
        <v>44</v>
      </c>
      <c r="E166" t="s">
        <v>16</v>
      </c>
      <c r="F166" t="s">
        <v>17</v>
      </c>
      <c r="G166" t="s">
        <v>18</v>
      </c>
      <c r="I166">
        <v>36.8</v>
      </c>
      <c r="J166">
        <v>40.9</v>
      </c>
      <c r="K166">
        <v>45.2</v>
      </c>
      <c r="L166">
        <v>0.5</v>
      </c>
      <c r="M166">
        <v>59.3</v>
      </c>
      <c r="N166" t="s">
        <v>154</v>
      </c>
    </row>
    <row r="167" spans="1:14">
      <c r="A167" t="s">
        <v>191</v>
      </c>
      <c r="B167" s="2" t="str">
        <f>Hyperlink("https://www.diodes.com/assets/Datasheets/APSMAJ_SERIES.pdf")</f>
        <v>https://www.diodes.com/assets/Datasheets/APSMAJ_SERIES.pdf</v>
      </c>
      <c r="C167" t="str">
        <f>Hyperlink("https://www.diodes.com/part/view/APSMAJ43CA%28LS%29","APSMAJ43CA(LS)")</f>
        <v>APSMAJ43CA(LS)</v>
      </c>
      <c r="D167" t="s">
        <v>44</v>
      </c>
      <c r="E167" t="s">
        <v>16</v>
      </c>
      <c r="F167" t="s">
        <v>17</v>
      </c>
      <c r="G167" t="s">
        <v>21</v>
      </c>
      <c r="I167">
        <v>36.8</v>
      </c>
      <c r="J167">
        <v>40.9</v>
      </c>
      <c r="K167">
        <v>45.2</v>
      </c>
      <c r="L167">
        <v>0.5</v>
      </c>
      <c r="M167">
        <v>59.3</v>
      </c>
      <c r="N167" t="s">
        <v>154</v>
      </c>
    </row>
    <row r="168" spans="1:14">
      <c r="A168" t="s">
        <v>192</v>
      </c>
      <c r="B168" s="2" t="str">
        <f>Hyperlink("https://www.diodes.com/assets/Datasheets/APSMAJ_SERIES.pdf")</f>
        <v>https://www.diodes.com/assets/Datasheets/APSMAJ_SERIES.pdf</v>
      </c>
      <c r="C168" t="str">
        <f>Hyperlink("https://www.diodes.com/part/view/APSMAJ47A%28LS%29","APSMAJ47A(LS)")</f>
        <v>APSMAJ47A(LS)</v>
      </c>
      <c r="D168" t="s">
        <v>44</v>
      </c>
      <c r="E168" t="s">
        <v>16</v>
      </c>
      <c r="F168" t="s">
        <v>17</v>
      </c>
      <c r="G168" t="s">
        <v>18</v>
      </c>
      <c r="I168">
        <v>40.2</v>
      </c>
      <c r="J168">
        <v>44.7</v>
      </c>
      <c r="K168">
        <v>79.4</v>
      </c>
      <c r="L168">
        <v>0.5</v>
      </c>
      <c r="M168">
        <v>64.8</v>
      </c>
      <c r="N168" t="s">
        <v>154</v>
      </c>
    </row>
    <row r="169" spans="1:14">
      <c r="A169" t="s">
        <v>193</v>
      </c>
      <c r="B169" s="2" t="str">
        <f>Hyperlink("https://www.diodes.com/assets/Datasheets/APSMAJ_SERIES.pdf")</f>
        <v>https://www.diodes.com/assets/Datasheets/APSMAJ_SERIES.pdf</v>
      </c>
      <c r="C169" t="str">
        <f>Hyperlink("https://www.diodes.com/part/view/APSMAJ47CA%28LS%29","APSMAJ47CA(LS)")</f>
        <v>APSMAJ47CA(LS)</v>
      </c>
      <c r="D169" t="s">
        <v>44</v>
      </c>
      <c r="E169" t="s">
        <v>16</v>
      </c>
      <c r="F169" t="s">
        <v>17</v>
      </c>
      <c r="G169" t="s">
        <v>21</v>
      </c>
      <c r="I169">
        <v>40.2</v>
      </c>
      <c r="J169">
        <v>44.7</v>
      </c>
      <c r="K169">
        <v>79.4</v>
      </c>
      <c r="L169">
        <v>0.5</v>
      </c>
      <c r="M169">
        <v>64.8</v>
      </c>
      <c r="N169" t="s">
        <v>154</v>
      </c>
    </row>
    <row r="170" spans="1:14">
      <c r="A170" t="s">
        <v>194</v>
      </c>
      <c r="B170" s="2" t="str">
        <f>Hyperlink("https://www.diodes.com/assets/Datasheets/APSMAJ_SERIES.pdf")</f>
        <v>https://www.diodes.com/assets/Datasheets/APSMAJ_SERIES.pdf</v>
      </c>
      <c r="C170" t="str">
        <f>Hyperlink("https://www.diodes.com/part/view/APSMAJ51A%28LS%29","APSMAJ51A(LS)")</f>
        <v>APSMAJ51A(LS)</v>
      </c>
      <c r="D170" t="s">
        <v>44</v>
      </c>
      <c r="E170" t="s">
        <v>16</v>
      </c>
      <c r="F170" t="s">
        <v>17</v>
      </c>
      <c r="G170" t="s">
        <v>18</v>
      </c>
      <c r="I170">
        <v>43.6</v>
      </c>
      <c r="J170">
        <v>48.5</v>
      </c>
      <c r="K170">
        <v>53.6</v>
      </c>
      <c r="L170">
        <v>0.5</v>
      </c>
      <c r="M170">
        <v>70.1</v>
      </c>
      <c r="N170" t="s">
        <v>154</v>
      </c>
    </row>
    <row r="171" spans="1:14">
      <c r="A171" t="s">
        <v>195</v>
      </c>
      <c r="B171" s="2" t="str">
        <f>Hyperlink("https://www.diodes.com/assets/Datasheets/APSMAJ_SERIES.pdf")</f>
        <v>https://www.diodes.com/assets/Datasheets/APSMAJ_SERIES.pdf</v>
      </c>
      <c r="C171" t="str">
        <f>Hyperlink("https://www.diodes.com/part/view/APSMAJ51CA%28LS%29","APSMAJ51CA(LS)")</f>
        <v>APSMAJ51CA(LS)</v>
      </c>
      <c r="D171" t="s">
        <v>44</v>
      </c>
      <c r="E171" t="s">
        <v>16</v>
      </c>
      <c r="F171" t="s">
        <v>17</v>
      </c>
      <c r="G171" t="s">
        <v>21</v>
      </c>
      <c r="I171">
        <v>43.6</v>
      </c>
      <c r="J171">
        <v>48.5</v>
      </c>
      <c r="K171">
        <v>53.6</v>
      </c>
      <c r="L171">
        <v>0.5</v>
      </c>
      <c r="M171">
        <v>70.1</v>
      </c>
      <c r="N171" t="s">
        <v>154</v>
      </c>
    </row>
    <row r="172" spans="1:14">
      <c r="A172" t="s">
        <v>196</v>
      </c>
      <c r="B172" s="2" t="str">
        <f>Hyperlink("https://www.diodes.com/assets/Datasheets/APSMAJ_SERIES.pdf")</f>
        <v>https://www.diodes.com/assets/Datasheets/APSMAJ_SERIES.pdf</v>
      </c>
      <c r="C172" t="str">
        <f>Hyperlink("https://www.diodes.com/part/view/APSMAJ56A%28LS%29","APSMAJ56A(LS)")</f>
        <v>APSMAJ56A(LS)</v>
      </c>
      <c r="D172" t="s">
        <v>44</v>
      </c>
      <c r="E172" t="s">
        <v>16</v>
      </c>
      <c r="F172" t="s">
        <v>17</v>
      </c>
      <c r="G172" t="s">
        <v>18</v>
      </c>
      <c r="I172">
        <v>47.8</v>
      </c>
      <c r="J172">
        <v>53.2</v>
      </c>
      <c r="K172">
        <v>53.8</v>
      </c>
      <c r="L172">
        <v>0.5</v>
      </c>
      <c r="M172">
        <v>77</v>
      </c>
      <c r="N172" t="s">
        <v>154</v>
      </c>
    </row>
    <row r="173" spans="1:14">
      <c r="A173" t="s">
        <v>197</v>
      </c>
      <c r="B173" s="2" t="str">
        <f>Hyperlink("https://www.diodes.com/assets/Datasheets/APSMAJ_SERIES.pdf")</f>
        <v>https://www.diodes.com/assets/Datasheets/APSMAJ_SERIES.pdf</v>
      </c>
      <c r="C173" t="str">
        <f>Hyperlink("https://www.diodes.com/part/view/APSMAJ56CA%28LS%29","APSMAJ56CA(LS)")</f>
        <v>APSMAJ56CA(LS)</v>
      </c>
      <c r="D173" t="s">
        <v>44</v>
      </c>
      <c r="E173" t="s">
        <v>16</v>
      </c>
      <c r="F173" t="s">
        <v>17</v>
      </c>
      <c r="G173" t="s">
        <v>21</v>
      </c>
      <c r="I173">
        <v>47.8</v>
      </c>
      <c r="J173">
        <v>53.2</v>
      </c>
      <c r="K173">
        <v>53.8</v>
      </c>
      <c r="L173">
        <v>0.5</v>
      </c>
      <c r="M173">
        <v>77</v>
      </c>
      <c r="N173" t="s">
        <v>154</v>
      </c>
    </row>
    <row r="174" spans="1:14">
      <c r="A174" t="s">
        <v>198</v>
      </c>
      <c r="B174" s="2" t="str">
        <f>Hyperlink("https://www.diodes.com/assets/Datasheets/APSMAJ_SERIES.pdf")</f>
        <v>https://www.diodes.com/assets/Datasheets/APSMAJ_SERIES.pdf</v>
      </c>
      <c r="C174" t="str">
        <f>Hyperlink("https://www.diodes.com/part/view/APSMAJ6.8A%28LS%29","APSMAJ6.8A(LS)")</f>
        <v>APSMAJ6.8A(LS)</v>
      </c>
      <c r="D174" t="s">
        <v>44</v>
      </c>
      <c r="E174" t="s">
        <v>16</v>
      </c>
      <c r="F174" t="s">
        <v>17</v>
      </c>
      <c r="G174" t="s">
        <v>18</v>
      </c>
      <c r="I174">
        <v>5.8</v>
      </c>
      <c r="J174">
        <v>6.45</v>
      </c>
      <c r="K174">
        <v>7.13</v>
      </c>
      <c r="L174">
        <v>1000</v>
      </c>
      <c r="M174">
        <v>10.5</v>
      </c>
      <c r="N174" t="s">
        <v>154</v>
      </c>
    </row>
    <row r="175" spans="1:14">
      <c r="A175" t="s">
        <v>199</v>
      </c>
      <c r="B175" s="2" t="str">
        <f>Hyperlink("https://www.diodes.com/assets/Datasheets/APSMAJ_SERIES.pdf")</f>
        <v>https://www.diodes.com/assets/Datasheets/APSMAJ_SERIES.pdf</v>
      </c>
      <c r="C175" t="str">
        <f>Hyperlink("https://www.diodes.com/part/view/APSMAJ6.8CA%28LS%29","APSMAJ6.8CA(LS)")</f>
        <v>APSMAJ6.8CA(LS)</v>
      </c>
      <c r="D175" t="s">
        <v>44</v>
      </c>
      <c r="E175" t="s">
        <v>16</v>
      </c>
      <c r="F175" t="s">
        <v>17</v>
      </c>
      <c r="G175" t="s">
        <v>21</v>
      </c>
      <c r="I175">
        <v>5.8</v>
      </c>
      <c r="J175">
        <v>6.45</v>
      </c>
      <c r="K175">
        <v>7.13</v>
      </c>
      <c r="L175">
        <v>1000</v>
      </c>
      <c r="M175">
        <v>10.5</v>
      </c>
      <c r="N175" t="s">
        <v>154</v>
      </c>
    </row>
    <row r="176" spans="1:14">
      <c r="A176" t="s">
        <v>200</v>
      </c>
      <c r="B176" s="2" t="str">
        <f>Hyperlink("https://www.diodes.com/assets/Datasheets/APSMAJ_SERIES.pdf")</f>
        <v>https://www.diodes.com/assets/Datasheets/APSMAJ_SERIES.pdf</v>
      </c>
      <c r="C176" t="str">
        <f>Hyperlink("https://www.diodes.com/part/view/APSMAJ62A%28LS%29","APSMAJ62A(LS)")</f>
        <v>APSMAJ62A(LS)</v>
      </c>
      <c r="D176" t="s">
        <v>44</v>
      </c>
      <c r="E176" t="s">
        <v>16</v>
      </c>
      <c r="F176" t="s">
        <v>17</v>
      </c>
      <c r="G176" t="s">
        <v>18</v>
      </c>
      <c r="I176">
        <v>53</v>
      </c>
      <c r="J176">
        <v>58.9</v>
      </c>
      <c r="K176">
        <v>65.1</v>
      </c>
      <c r="L176">
        <v>0.5</v>
      </c>
      <c r="M176">
        <v>85</v>
      </c>
      <c r="N176" t="s">
        <v>154</v>
      </c>
    </row>
    <row r="177" spans="1:14">
      <c r="A177" t="s">
        <v>201</v>
      </c>
      <c r="B177" s="2" t="str">
        <f>Hyperlink("https://www.diodes.com/assets/Datasheets/APSMAJ_SERIES.pdf")</f>
        <v>https://www.diodes.com/assets/Datasheets/APSMAJ_SERIES.pdf</v>
      </c>
      <c r="C177" t="str">
        <f>Hyperlink("https://www.diodes.com/part/view/APSMAJ62CA%28LS%29","APSMAJ62CA(LS)")</f>
        <v>APSMAJ62CA(LS)</v>
      </c>
      <c r="D177" t="s">
        <v>44</v>
      </c>
      <c r="E177" t="s">
        <v>16</v>
      </c>
      <c r="F177" t="s">
        <v>17</v>
      </c>
      <c r="G177" t="s">
        <v>21</v>
      </c>
      <c r="I177">
        <v>53</v>
      </c>
      <c r="J177">
        <v>58.9</v>
      </c>
      <c r="K177">
        <v>65.1</v>
      </c>
      <c r="L177">
        <v>0.5</v>
      </c>
      <c r="M177">
        <v>85</v>
      </c>
      <c r="N177" t="s">
        <v>154</v>
      </c>
    </row>
    <row r="178" spans="1:14">
      <c r="A178" t="s">
        <v>202</v>
      </c>
      <c r="B178" s="2" t="str">
        <f>Hyperlink("https://www.diodes.com/assets/Datasheets/APSMAJ_SERIES.pdf")</f>
        <v>https://www.diodes.com/assets/Datasheets/APSMAJ_SERIES.pdf</v>
      </c>
      <c r="C178" t="str">
        <f>Hyperlink("https://www.diodes.com/part/view/APSMAJ68A%28LS%29","APSMAJ68A(LS)")</f>
        <v>APSMAJ68A(LS)</v>
      </c>
      <c r="D178" t="s">
        <v>44</v>
      </c>
      <c r="E178" t="s">
        <v>16</v>
      </c>
      <c r="F178" t="s">
        <v>17</v>
      </c>
      <c r="G178" t="s">
        <v>18</v>
      </c>
      <c r="I178">
        <v>58.1</v>
      </c>
      <c r="J178">
        <v>64.6</v>
      </c>
      <c r="K178">
        <v>71.4</v>
      </c>
      <c r="L178">
        <v>0.5</v>
      </c>
      <c r="M178">
        <v>92</v>
      </c>
      <c r="N178" t="s">
        <v>154</v>
      </c>
    </row>
    <row r="179" spans="1:14">
      <c r="A179" t="s">
        <v>203</v>
      </c>
      <c r="B179" s="2" t="str">
        <f>Hyperlink("https://www.diodes.com/assets/Datasheets/APSMAJ_SERIES.pdf")</f>
        <v>https://www.diodes.com/assets/Datasheets/APSMAJ_SERIES.pdf</v>
      </c>
      <c r="C179" t="str">
        <f>Hyperlink("https://www.diodes.com/part/view/APSMAJ68CA%28LS%29","APSMAJ68CA(LS)")</f>
        <v>APSMAJ68CA(LS)</v>
      </c>
      <c r="D179" t="s">
        <v>44</v>
      </c>
      <c r="E179" t="s">
        <v>16</v>
      </c>
      <c r="F179" t="s">
        <v>17</v>
      </c>
      <c r="G179" t="s">
        <v>21</v>
      </c>
      <c r="I179">
        <v>58.1</v>
      </c>
      <c r="J179">
        <v>64.6</v>
      </c>
      <c r="K179">
        <v>71.4</v>
      </c>
      <c r="L179">
        <v>0.5</v>
      </c>
      <c r="M179">
        <v>92</v>
      </c>
      <c r="N179" t="s">
        <v>154</v>
      </c>
    </row>
    <row r="180" spans="1:14">
      <c r="A180" t="s">
        <v>204</v>
      </c>
      <c r="B180" s="2" t="str">
        <f>Hyperlink("https://www.diodes.com/assets/Datasheets/APSMAJ_SERIES.pdf")</f>
        <v>https://www.diodes.com/assets/Datasheets/APSMAJ_SERIES.pdf</v>
      </c>
      <c r="C180" t="str">
        <f>Hyperlink("https://www.diodes.com/part/view/APSMAJ7.5A%28LS%29","APSMAJ7.5A(LS)")</f>
        <v>APSMAJ7.5A(LS)</v>
      </c>
      <c r="D180" t="s">
        <v>44</v>
      </c>
      <c r="E180" t="s">
        <v>16</v>
      </c>
      <c r="F180" t="s">
        <v>17</v>
      </c>
      <c r="G180" t="s">
        <v>18</v>
      </c>
      <c r="I180">
        <v>6.4</v>
      </c>
      <c r="J180">
        <v>7.13</v>
      </c>
      <c r="K180">
        <v>7.88</v>
      </c>
      <c r="L180">
        <v>500</v>
      </c>
      <c r="M180">
        <v>11.3</v>
      </c>
      <c r="N180" t="s">
        <v>154</v>
      </c>
    </row>
    <row r="181" spans="1:14">
      <c r="A181" t="s">
        <v>205</v>
      </c>
      <c r="B181" s="2" t="str">
        <f>Hyperlink("https://www.diodes.com/assets/Datasheets/APSMAJ_SERIES.pdf")</f>
        <v>https://www.diodes.com/assets/Datasheets/APSMAJ_SERIES.pdf</v>
      </c>
      <c r="C181" t="str">
        <f>Hyperlink("https://www.diodes.com/part/view/APSMAJ7.5CA%28LS%29","APSMAJ7.5CA(LS)")</f>
        <v>APSMAJ7.5CA(LS)</v>
      </c>
      <c r="D181" t="s">
        <v>44</v>
      </c>
      <c r="E181" t="s">
        <v>16</v>
      </c>
      <c r="F181" t="s">
        <v>17</v>
      </c>
      <c r="G181" t="s">
        <v>21</v>
      </c>
      <c r="I181">
        <v>6.4</v>
      </c>
      <c r="J181">
        <v>7.13</v>
      </c>
      <c r="K181">
        <v>7.88</v>
      </c>
      <c r="L181">
        <v>500</v>
      </c>
      <c r="M181">
        <v>11.3</v>
      </c>
      <c r="N181" t="s">
        <v>154</v>
      </c>
    </row>
    <row r="182" spans="1:14">
      <c r="A182" t="s">
        <v>206</v>
      </c>
      <c r="B182" s="2" t="str">
        <f>Hyperlink("https://www.diodes.com/assets/Datasheets/APSMAJ_SERIES.pdf")</f>
        <v>https://www.diodes.com/assets/Datasheets/APSMAJ_SERIES.pdf</v>
      </c>
      <c r="C182" t="str">
        <f>Hyperlink("https://www.diodes.com/part/view/APSMAJ75A%28LS%29","APSMAJ75A(LS)")</f>
        <v>APSMAJ75A(LS)</v>
      </c>
      <c r="D182" t="s">
        <v>44</v>
      </c>
      <c r="E182" t="s">
        <v>16</v>
      </c>
      <c r="F182" t="s">
        <v>17</v>
      </c>
      <c r="G182" t="s">
        <v>18</v>
      </c>
      <c r="I182">
        <v>64.7</v>
      </c>
      <c r="J182">
        <v>71.3</v>
      </c>
      <c r="K182">
        <v>78.8</v>
      </c>
      <c r="L182">
        <v>0.5</v>
      </c>
      <c r="M182">
        <v>103</v>
      </c>
      <c r="N182" t="s">
        <v>154</v>
      </c>
    </row>
    <row r="183" spans="1:14">
      <c r="A183" t="s">
        <v>207</v>
      </c>
      <c r="B183" s="2" t="str">
        <f>Hyperlink("https://www.diodes.com/assets/Datasheets/APSMAJ_SERIES.pdf")</f>
        <v>https://www.diodes.com/assets/Datasheets/APSMAJ_SERIES.pdf</v>
      </c>
      <c r="C183" t="str">
        <f>Hyperlink("https://www.diodes.com/part/view/APSMAJ75CA%28LS%29","APSMAJ75CA(LS)")</f>
        <v>APSMAJ75CA(LS)</v>
      </c>
      <c r="D183" t="s">
        <v>44</v>
      </c>
      <c r="E183" t="s">
        <v>16</v>
      </c>
      <c r="F183" t="s">
        <v>17</v>
      </c>
      <c r="G183" t="s">
        <v>21</v>
      </c>
      <c r="I183">
        <v>64.7</v>
      </c>
      <c r="J183">
        <v>71.3</v>
      </c>
      <c r="K183">
        <v>78.8</v>
      </c>
      <c r="L183">
        <v>0.5</v>
      </c>
      <c r="M183">
        <v>103</v>
      </c>
      <c r="N183" t="s">
        <v>154</v>
      </c>
    </row>
    <row r="184" spans="1:14">
      <c r="A184" t="s">
        <v>208</v>
      </c>
      <c r="B184" s="2" t="str">
        <f>Hyperlink("https://www.diodes.com/assets/Datasheets/APSMAJ_SERIES.pdf")</f>
        <v>https://www.diodes.com/assets/Datasheets/APSMAJ_SERIES.pdf</v>
      </c>
      <c r="C184" t="str">
        <f>Hyperlink("https://www.diodes.com/part/view/APSMAJ8.2A%28LS%29","APSMAJ8.2A(LS)")</f>
        <v>APSMAJ8.2A(LS)</v>
      </c>
      <c r="D184" t="s">
        <v>44</v>
      </c>
      <c r="E184" t="s">
        <v>16</v>
      </c>
      <c r="F184" t="s">
        <v>17</v>
      </c>
      <c r="G184" t="s">
        <v>18</v>
      </c>
      <c r="I184">
        <v>7</v>
      </c>
      <c r="J184">
        <v>7.79</v>
      </c>
      <c r="K184">
        <v>8.61</v>
      </c>
      <c r="L184">
        <v>200</v>
      </c>
      <c r="M184">
        <v>12.1</v>
      </c>
      <c r="N184" t="s">
        <v>154</v>
      </c>
    </row>
    <row r="185" spans="1:14">
      <c r="A185" t="s">
        <v>209</v>
      </c>
      <c r="B185" s="2" t="str">
        <f>Hyperlink("https://www.diodes.com/assets/Datasheets/APSMAJ_SERIES.pdf")</f>
        <v>https://www.diodes.com/assets/Datasheets/APSMAJ_SERIES.pdf</v>
      </c>
      <c r="C185" t="str">
        <f>Hyperlink("https://www.diodes.com/part/view/APSMAJ8.2CA%28LS%29","APSMAJ8.2CA(LS)")</f>
        <v>APSMAJ8.2CA(LS)</v>
      </c>
      <c r="D185" t="s">
        <v>44</v>
      </c>
      <c r="E185" t="s">
        <v>16</v>
      </c>
      <c r="F185" t="s">
        <v>17</v>
      </c>
      <c r="G185" t="s">
        <v>21</v>
      </c>
      <c r="I185">
        <v>7</v>
      </c>
      <c r="J185">
        <v>7.79</v>
      </c>
      <c r="K185">
        <v>8.61</v>
      </c>
      <c r="L185">
        <v>200</v>
      </c>
      <c r="M185">
        <v>12.1</v>
      </c>
      <c r="N185" t="s">
        <v>154</v>
      </c>
    </row>
    <row r="186" spans="1:14">
      <c r="A186" t="s">
        <v>210</v>
      </c>
      <c r="B186" s="2" t="str">
        <f>Hyperlink("https://www.diodes.com/assets/Datasheets/APSMAJ_SERIES.pdf")</f>
        <v>https://www.diodes.com/assets/Datasheets/APSMAJ_SERIES.pdf</v>
      </c>
      <c r="C186" t="str">
        <f>Hyperlink("https://www.diodes.com/part/view/APSMAJ82A%28LS%29","APSMAJ82A(LS)")</f>
        <v>APSMAJ82A(LS)</v>
      </c>
      <c r="D186" t="s">
        <v>44</v>
      </c>
      <c r="E186" t="s">
        <v>16</v>
      </c>
      <c r="F186" t="s">
        <v>17</v>
      </c>
      <c r="G186" t="s">
        <v>18</v>
      </c>
      <c r="I186">
        <v>70.1</v>
      </c>
      <c r="J186">
        <v>77.9</v>
      </c>
      <c r="K186">
        <v>86.1</v>
      </c>
      <c r="L186">
        <v>0.5</v>
      </c>
      <c r="M186">
        <v>113</v>
      </c>
      <c r="N186" t="s">
        <v>154</v>
      </c>
    </row>
    <row r="187" spans="1:14">
      <c r="A187" t="s">
        <v>211</v>
      </c>
      <c r="B187" s="2" t="str">
        <f>Hyperlink("https://www.diodes.com/assets/Datasheets/APSMAJ_SERIES.pdf")</f>
        <v>https://www.diodes.com/assets/Datasheets/APSMAJ_SERIES.pdf</v>
      </c>
      <c r="C187" t="str">
        <f>Hyperlink("https://www.diodes.com/part/view/APSMAJ82CA%28LS%29","APSMAJ82CA(LS)")</f>
        <v>APSMAJ82CA(LS)</v>
      </c>
      <c r="D187" t="s">
        <v>44</v>
      </c>
      <c r="E187" t="s">
        <v>16</v>
      </c>
      <c r="F187" t="s">
        <v>17</v>
      </c>
      <c r="G187" t="s">
        <v>21</v>
      </c>
      <c r="I187">
        <v>70.1</v>
      </c>
      <c r="J187">
        <v>77.9</v>
      </c>
      <c r="K187">
        <v>86.1</v>
      </c>
      <c r="L187">
        <v>0.5</v>
      </c>
      <c r="M187">
        <v>113</v>
      </c>
      <c r="N187" t="s">
        <v>154</v>
      </c>
    </row>
    <row r="188" spans="1:14">
      <c r="A188" t="s">
        <v>212</v>
      </c>
      <c r="B188" s="2" t="str">
        <f>Hyperlink("https://www.diodes.com/assets/Datasheets/APSMAJ_SERIES.pdf")</f>
        <v>https://www.diodes.com/assets/Datasheets/APSMAJ_SERIES.pdf</v>
      </c>
      <c r="C188" t="str">
        <f>Hyperlink("https://www.diodes.com/part/view/APSMAJ9.1A%28LS%29","APSMAJ9.1A(LS)")</f>
        <v>APSMAJ9.1A(LS)</v>
      </c>
      <c r="D188" t="s">
        <v>44</v>
      </c>
      <c r="E188" t="s">
        <v>16</v>
      </c>
      <c r="F188" t="s">
        <v>17</v>
      </c>
      <c r="G188" t="s">
        <v>18</v>
      </c>
      <c r="I188">
        <v>7.8</v>
      </c>
      <c r="J188">
        <v>8.65</v>
      </c>
      <c r="K188">
        <v>9.56</v>
      </c>
      <c r="L188">
        <v>50</v>
      </c>
      <c r="M188">
        <v>13.4</v>
      </c>
      <c r="N188" t="s">
        <v>154</v>
      </c>
    </row>
    <row r="189" spans="1:14">
      <c r="A189" t="s">
        <v>213</v>
      </c>
      <c r="B189" s="2" t="str">
        <f>Hyperlink("https://www.diodes.com/assets/Datasheets/APSMAJ_SERIES.pdf")</f>
        <v>https://www.diodes.com/assets/Datasheets/APSMAJ_SERIES.pdf</v>
      </c>
      <c r="C189" t="str">
        <f>Hyperlink("https://www.diodes.com/part/view/APSMAJ9.1CA%28LS%29","APSMAJ9.1CA(LS)")</f>
        <v>APSMAJ9.1CA(LS)</v>
      </c>
      <c r="D189" t="s">
        <v>44</v>
      </c>
      <c r="E189" t="s">
        <v>16</v>
      </c>
      <c r="F189" t="s">
        <v>17</v>
      </c>
      <c r="G189" t="s">
        <v>21</v>
      </c>
      <c r="I189">
        <v>7.8</v>
      </c>
      <c r="J189">
        <v>8.65</v>
      </c>
      <c r="K189">
        <v>9.56</v>
      </c>
      <c r="L189">
        <v>50</v>
      </c>
      <c r="M189">
        <v>13.4</v>
      </c>
      <c r="N189" t="s">
        <v>154</v>
      </c>
    </row>
    <row r="190" spans="1:14">
      <c r="A190" t="s">
        <v>214</v>
      </c>
      <c r="B190" s="2" t="str">
        <f>Hyperlink("https://www.diodes.com/assets/Datasheets/APSMAJ_SERIES.pdf")</f>
        <v>https://www.diodes.com/assets/Datasheets/APSMAJ_SERIES.pdf</v>
      </c>
      <c r="C190" t="str">
        <f>Hyperlink("https://www.diodes.com/part/view/APSMAJ91A%28LS%29","APSMAJ91A(LS)")</f>
        <v>APSMAJ91A(LS)</v>
      </c>
      <c r="D190" t="s">
        <v>44</v>
      </c>
      <c r="E190" t="s">
        <v>16</v>
      </c>
      <c r="F190" t="s">
        <v>17</v>
      </c>
      <c r="G190" t="s">
        <v>18</v>
      </c>
      <c r="I190">
        <v>77.8</v>
      </c>
      <c r="J190">
        <v>86.5</v>
      </c>
      <c r="K190">
        <v>95.6</v>
      </c>
      <c r="L190">
        <v>0.5</v>
      </c>
      <c r="M190">
        <v>125</v>
      </c>
      <c r="N190" t="s">
        <v>154</v>
      </c>
    </row>
    <row r="191" spans="1:14">
      <c r="A191" t="s">
        <v>215</v>
      </c>
      <c r="B191" s="2" t="str">
        <f>Hyperlink("https://www.diodes.com/assets/Datasheets/APSMBJ_SERIES.pdf")</f>
        <v>https://www.diodes.com/assets/Datasheets/APSMBJ_SERIES.pdf</v>
      </c>
      <c r="C191" t="str">
        <f>Hyperlink("https://www.diodes.com/part/view/APSMAJ91CA%28LS%29","APSMAJ91CA(LS)")</f>
        <v>APSMAJ91CA(LS)</v>
      </c>
      <c r="D191" t="s">
        <v>44</v>
      </c>
      <c r="E191" t="s">
        <v>16</v>
      </c>
      <c r="F191" t="s">
        <v>17</v>
      </c>
      <c r="G191" t="s">
        <v>21</v>
      </c>
      <c r="I191">
        <v>77.8</v>
      </c>
      <c r="J191">
        <v>86.5</v>
      </c>
      <c r="K191">
        <v>95.6</v>
      </c>
      <c r="L191">
        <v>0.5</v>
      </c>
      <c r="M191">
        <v>125</v>
      </c>
      <c r="N191" t="s">
        <v>154</v>
      </c>
    </row>
    <row r="192" spans="1:14">
      <c r="A192" t="s">
        <v>216</v>
      </c>
      <c r="B192" s="2" t="str">
        <f>Hyperlink("https://www.diodes.com/assets/Datasheets/APSMBJ_SERIES.pdf")</f>
        <v>https://www.diodes.com/assets/Datasheets/APSMBJ_SERIES.pdf</v>
      </c>
      <c r="C192" t="str">
        <f>Hyperlink("https://www.diodes.com/part/view/APSMBJ10A%28LS%29","APSMBJ10A(LS)")</f>
        <v>APSMBJ10A(LS)</v>
      </c>
      <c r="D192" t="s">
        <v>44</v>
      </c>
      <c r="E192" t="s">
        <v>16</v>
      </c>
      <c r="F192" t="s">
        <v>17</v>
      </c>
      <c r="G192" t="s">
        <v>18</v>
      </c>
      <c r="I192">
        <v>8.6</v>
      </c>
      <c r="J192">
        <v>9.5</v>
      </c>
      <c r="K192">
        <v>10.5</v>
      </c>
      <c r="L192">
        <v>10</v>
      </c>
      <c r="M192">
        <v>14.5</v>
      </c>
      <c r="N192" t="s">
        <v>217</v>
      </c>
    </row>
    <row r="193" spans="1:14">
      <c r="A193" t="s">
        <v>218</v>
      </c>
      <c r="B193" s="2" t="str">
        <f>Hyperlink("https://www.diodes.com/assets/Datasheets/APSMBJ_SERIES.pdf")</f>
        <v>https://www.diodes.com/assets/Datasheets/APSMBJ_SERIES.pdf</v>
      </c>
      <c r="C193" t="str">
        <f>Hyperlink("https://www.diodes.com/part/view/APSMBJ10CA%28LS%29","APSMBJ10CA(LS)")</f>
        <v>APSMBJ10CA(LS)</v>
      </c>
      <c r="D193" t="s">
        <v>44</v>
      </c>
      <c r="E193" t="s">
        <v>16</v>
      </c>
      <c r="F193" t="s">
        <v>17</v>
      </c>
      <c r="G193" t="s">
        <v>21</v>
      </c>
      <c r="I193">
        <v>8.6</v>
      </c>
      <c r="J193">
        <v>9.5</v>
      </c>
      <c r="K193">
        <v>10.5</v>
      </c>
      <c r="L193">
        <v>10</v>
      </c>
      <c r="M193">
        <v>14.5</v>
      </c>
      <c r="N193" t="s">
        <v>217</v>
      </c>
    </row>
    <row r="194" spans="1:14">
      <c r="A194" t="s">
        <v>219</v>
      </c>
      <c r="B194" s="2" t="str">
        <f>Hyperlink("https://www.diodes.com/assets/Datasheets/APSMBJ_SERIES.pdf")</f>
        <v>https://www.diodes.com/assets/Datasheets/APSMBJ_SERIES.pdf</v>
      </c>
      <c r="C194" t="str">
        <f>Hyperlink("https://www.diodes.com/part/view/APSMBJ11A%28LS%29","APSMBJ11A(LS)")</f>
        <v>APSMBJ11A(LS)</v>
      </c>
      <c r="D194" t="s">
        <v>44</v>
      </c>
      <c r="E194" t="s">
        <v>16</v>
      </c>
      <c r="F194" t="s">
        <v>17</v>
      </c>
      <c r="G194" t="s">
        <v>18</v>
      </c>
      <c r="I194">
        <v>9.4</v>
      </c>
      <c r="J194">
        <v>10.5</v>
      </c>
      <c r="K194">
        <v>11.6</v>
      </c>
      <c r="L194">
        <v>0.5</v>
      </c>
      <c r="M194">
        <v>15.6</v>
      </c>
      <c r="N194" t="s">
        <v>217</v>
      </c>
    </row>
    <row r="195" spans="1:14">
      <c r="A195" t="s">
        <v>220</v>
      </c>
      <c r="B195" s="2" t="str">
        <f>Hyperlink("https://www.diodes.com/assets/Datasheets/APSMBJ_SERIES.pdf")</f>
        <v>https://www.diodes.com/assets/Datasheets/APSMBJ_SERIES.pdf</v>
      </c>
      <c r="C195" t="str">
        <f>Hyperlink("https://www.diodes.com/part/view/APSMBJ11CA%28LS%29","APSMBJ11CA(LS)")</f>
        <v>APSMBJ11CA(LS)</v>
      </c>
      <c r="D195" t="s">
        <v>44</v>
      </c>
      <c r="E195" t="s">
        <v>16</v>
      </c>
      <c r="F195" t="s">
        <v>17</v>
      </c>
      <c r="G195" t="s">
        <v>21</v>
      </c>
      <c r="I195">
        <v>9.4</v>
      </c>
      <c r="J195">
        <v>10.5</v>
      </c>
      <c r="K195">
        <v>11.6</v>
      </c>
      <c r="L195">
        <v>0.5</v>
      </c>
      <c r="M195">
        <v>15.6</v>
      </c>
      <c r="N195" t="s">
        <v>217</v>
      </c>
    </row>
    <row r="196" spans="1:14">
      <c r="A196" t="s">
        <v>221</v>
      </c>
      <c r="B196" s="2" t="str">
        <f>Hyperlink("https://www.diodes.com/assets/Datasheets/APSMBJ_SERIES.pdf")</f>
        <v>https://www.diodes.com/assets/Datasheets/APSMBJ_SERIES.pdf</v>
      </c>
      <c r="C196" t="str">
        <f>Hyperlink("https://www.diodes.com/part/view/APSMBJ12A%28LS%29","APSMBJ12A(LS)")</f>
        <v>APSMBJ12A(LS)</v>
      </c>
      <c r="D196" t="s">
        <v>44</v>
      </c>
      <c r="E196" t="s">
        <v>16</v>
      </c>
      <c r="F196" t="s">
        <v>17</v>
      </c>
      <c r="G196" t="s">
        <v>18</v>
      </c>
      <c r="I196">
        <v>10.2</v>
      </c>
      <c r="J196">
        <v>11.4</v>
      </c>
      <c r="K196">
        <v>12.6</v>
      </c>
      <c r="L196">
        <v>0.5</v>
      </c>
      <c r="M196">
        <v>16.7</v>
      </c>
      <c r="N196" t="s">
        <v>217</v>
      </c>
    </row>
    <row r="197" spans="1:14">
      <c r="A197" t="s">
        <v>222</v>
      </c>
      <c r="B197" s="2" t="str">
        <f>Hyperlink("https://www.diodes.com/assets/Datasheets/APSMBJ_SERIES.pdf")</f>
        <v>https://www.diodes.com/assets/Datasheets/APSMBJ_SERIES.pdf</v>
      </c>
      <c r="C197" t="str">
        <f>Hyperlink("https://www.diodes.com/part/view/APSMBJ12CA%28LS%29","APSMBJ12CA(LS)")</f>
        <v>APSMBJ12CA(LS)</v>
      </c>
      <c r="D197" t="s">
        <v>44</v>
      </c>
      <c r="E197" t="s">
        <v>16</v>
      </c>
      <c r="F197" t="s">
        <v>17</v>
      </c>
      <c r="G197" t="s">
        <v>21</v>
      </c>
      <c r="I197">
        <v>10.2</v>
      </c>
      <c r="J197">
        <v>11.4</v>
      </c>
      <c r="K197">
        <v>12.6</v>
      </c>
      <c r="L197">
        <v>0.5</v>
      </c>
      <c r="M197">
        <v>16.7</v>
      </c>
      <c r="N197" t="s">
        <v>217</v>
      </c>
    </row>
    <row r="198" spans="1:14">
      <c r="A198" t="s">
        <v>223</v>
      </c>
      <c r="B198" s="2" t="str">
        <f>Hyperlink("https://www.diodes.com/assets/Datasheets/APSMBJ_SERIES.pdf")</f>
        <v>https://www.diodes.com/assets/Datasheets/APSMBJ_SERIES.pdf</v>
      </c>
      <c r="C198" t="str">
        <f>Hyperlink("https://www.diodes.com/part/view/APSMBJ13A%28LS%29","APSMBJ13A(LS)")</f>
        <v>APSMBJ13A(LS)</v>
      </c>
      <c r="D198" t="s">
        <v>44</v>
      </c>
      <c r="E198" t="s">
        <v>16</v>
      </c>
      <c r="F198" t="s">
        <v>17</v>
      </c>
      <c r="G198" t="s">
        <v>18</v>
      </c>
      <c r="I198">
        <v>11.1</v>
      </c>
      <c r="J198">
        <v>12.4</v>
      </c>
      <c r="K198">
        <v>13.7</v>
      </c>
      <c r="L198">
        <v>0.5</v>
      </c>
      <c r="M198">
        <v>18.2</v>
      </c>
      <c r="N198" t="s">
        <v>217</v>
      </c>
    </row>
    <row r="199" spans="1:14">
      <c r="A199" t="s">
        <v>224</v>
      </c>
      <c r="B199" s="2" t="str">
        <f>Hyperlink("https://www.diodes.com/assets/Datasheets/APSMBJ_SERIES.pdf")</f>
        <v>https://www.diodes.com/assets/Datasheets/APSMBJ_SERIES.pdf</v>
      </c>
      <c r="C199" t="str">
        <f>Hyperlink("https://www.diodes.com/part/view/APSMBJ13CA%28LS%29","APSMBJ13CA(LS)")</f>
        <v>APSMBJ13CA(LS)</v>
      </c>
      <c r="D199" t="s">
        <v>44</v>
      </c>
      <c r="E199" t="s">
        <v>16</v>
      </c>
      <c r="F199" t="s">
        <v>17</v>
      </c>
      <c r="G199" t="s">
        <v>21</v>
      </c>
      <c r="I199">
        <v>11.1</v>
      </c>
      <c r="J199">
        <v>12.4</v>
      </c>
      <c r="K199">
        <v>13.7</v>
      </c>
      <c r="L199">
        <v>0.5</v>
      </c>
      <c r="M199">
        <v>18.2</v>
      </c>
      <c r="N199" t="s">
        <v>217</v>
      </c>
    </row>
    <row r="200" spans="1:14">
      <c r="A200" t="s">
        <v>225</v>
      </c>
      <c r="B200" s="2" t="str">
        <f>Hyperlink("https://www.diodes.com/assets/Datasheets/APSMBJ_SERIES.pdf")</f>
        <v>https://www.diodes.com/assets/Datasheets/APSMBJ_SERIES.pdf</v>
      </c>
      <c r="C200" t="str">
        <f>Hyperlink("https://www.diodes.com/part/view/APSMBJ15A%28LS%29","APSMBJ15A(LS)")</f>
        <v>APSMBJ15A(LS)</v>
      </c>
      <c r="D200" t="s">
        <v>44</v>
      </c>
      <c r="E200" t="s">
        <v>16</v>
      </c>
      <c r="F200" t="s">
        <v>17</v>
      </c>
      <c r="G200" t="s">
        <v>18</v>
      </c>
      <c r="I200">
        <v>12.8</v>
      </c>
      <c r="J200">
        <v>14.3</v>
      </c>
      <c r="K200">
        <v>15.8</v>
      </c>
      <c r="L200">
        <v>0.5</v>
      </c>
      <c r="M200">
        <v>21.2</v>
      </c>
      <c r="N200" t="s">
        <v>217</v>
      </c>
    </row>
    <row r="201" spans="1:14">
      <c r="A201" t="s">
        <v>226</v>
      </c>
      <c r="B201" s="2" t="str">
        <f>Hyperlink("https://www.diodes.com/assets/Datasheets/APSMBJ_SERIES.pdf")</f>
        <v>https://www.diodes.com/assets/Datasheets/APSMBJ_SERIES.pdf</v>
      </c>
      <c r="C201" t="str">
        <f>Hyperlink("https://www.diodes.com/part/view/APSMBJ15CA%28LS%29","APSMBJ15CA(LS)")</f>
        <v>APSMBJ15CA(LS)</v>
      </c>
      <c r="D201" t="s">
        <v>44</v>
      </c>
      <c r="E201" t="s">
        <v>16</v>
      </c>
      <c r="F201" t="s">
        <v>17</v>
      </c>
      <c r="G201" t="s">
        <v>21</v>
      </c>
      <c r="I201">
        <v>12.8</v>
      </c>
      <c r="J201">
        <v>14.3</v>
      </c>
      <c r="K201">
        <v>15.8</v>
      </c>
      <c r="L201">
        <v>0.5</v>
      </c>
      <c r="M201">
        <v>21.2</v>
      </c>
      <c r="N201" t="s">
        <v>217</v>
      </c>
    </row>
    <row r="202" spans="1:14">
      <c r="A202" t="s">
        <v>227</v>
      </c>
      <c r="B202" s="2" t="str">
        <f>Hyperlink("https://www.diodes.com/assets/Datasheets/APSMBJ_SERIES.pdf")</f>
        <v>https://www.diodes.com/assets/Datasheets/APSMBJ_SERIES.pdf</v>
      </c>
      <c r="C202" t="str">
        <f>Hyperlink("https://www.diodes.com/part/view/APSMBJ16A%28LS%29","APSMBJ16A(LS)")</f>
        <v>APSMBJ16A(LS)</v>
      </c>
      <c r="D202" t="s">
        <v>44</v>
      </c>
      <c r="E202" t="s">
        <v>16</v>
      </c>
      <c r="F202" t="s">
        <v>17</v>
      </c>
      <c r="G202" t="s">
        <v>18</v>
      </c>
      <c r="I202">
        <v>13.6</v>
      </c>
      <c r="J202">
        <v>15.2</v>
      </c>
      <c r="K202">
        <v>16.8</v>
      </c>
      <c r="L202">
        <v>0.5</v>
      </c>
      <c r="M202">
        <v>22.5</v>
      </c>
      <c r="N202" t="s">
        <v>217</v>
      </c>
    </row>
    <row r="203" spans="1:14">
      <c r="A203" t="s">
        <v>228</v>
      </c>
      <c r="B203" s="2" t="str">
        <f>Hyperlink("https://www.diodes.com/assets/Datasheets/APSMBJ_SERIES.pdf")</f>
        <v>https://www.diodes.com/assets/Datasheets/APSMBJ_SERIES.pdf</v>
      </c>
      <c r="C203" t="str">
        <f>Hyperlink("https://www.diodes.com/part/view/APSMBJ16CA%28LS%29","APSMBJ16CA(LS)")</f>
        <v>APSMBJ16CA(LS)</v>
      </c>
      <c r="D203" t="s">
        <v>44</v>
      </c>
      <c r="E203" t="s">
        <v>16</v>
      </c>
      <c r="F203" t="s">
        <v>17</v>
      </c>
      <c r="G203" t="s">
        <v>21</v>
      </c>
      <c r="I203">
        <v>13.6</v>
      </c>
      <c r="J203">
        <v>15.2</v>
      </c>
      <c r="K203">
        <v>16.8</v>
      </c>
      <c r="L203">
        <v>0.5</v>
      </c>
      <c r="M203">
        <v>22.5</v>
      </c>
      <c r="N203" t="s">
        <v>217</v>
      </c>
    </row>
    <row r="204" spans="1:14">
      <c r="A204" t="s">
        <v>229</v>
      </c>
      <c r="B204" s="2" t="str">
        <f>Hyperlink("https://www.diodes.com/assets/Datasheets/APSMBJ_SERIES.pdf")</f>
        <v>https://www.diodes.com/assets/Datasheets/APSMBJ_SERIES.pdf</v>
      </c>
      <c r="C204" t="str">
        <f>Hyperlink("https://www.diodes.com/part/view/APSMBJ18A%28LS%29","APSMBJ18A(LS)")</f>
        <v>APSMBJ18A(LS)</v>
      </c>
      <c r="D204" t="s">
        <v>44</v>
      </c>
      <c r="E204" t="s">
        <v>16</v>
      </c>
      <c r="F204" t="s">
        <v>17</v>
      </c>
      <c r="G204" t="s">
        <v>18</v>
      </c>
      <c r="I204">
        <v>15.3</v>
      </c>
      <c r="J204">
        <v>17.1</v>
      </c>
      <c r="K204">
        <v>18.9</v>
      </c>
      <c r="L204">
        <v>0.5</v>
      </c>
      <c r="M204">
        <v>25.2</v>
      </c>
      <c r="N204" t="s">
        <v>217</v>
      </c>
    </row>
    <row r="205" spans="1:14">
      <c r="A205" t="s">
        <v>230</v>
      </c>
      <c r="B205" s="2" t="str">
        <f>Hyperlink("https://www.diodes.com/assets/Datasheets/APSMBJ_SERIES.pdf")</f>
        <v>https://www.diodes.com/assets/Datasheets/APSMBJ_SERIES.pdf</v>
      </c>
      <c r="C205" t="str">
        <f>Hyperlink("https://www.diodes.com/part/view/APSMBJ18CA%28LS%29","APSMBJ18CA(LS)")</f>
        <v>APSMBJ18CA(LS)</v>
      </c>
      <c r="D205" t="s">
        <v>44</v>
      </c>
      <c r="E205" t="s">
        <v>16</v>
      </c>
      <c r="F205" t="s">
        <v>17</v>
      </c>
      <c r="G205" t="s">
        <v>21</v>
      </c>
      <c r="I205">
        <v>15.3</v>
      </c>
      <c r="J205">
        <v>17.1</v>
      </c>
      <c r="K205">
        <v>18.9</v>
      </c>
      <c r="L205">
        <v>0.5</v>
      </c>
      <c r="M205">
        <v>25.2</v>
      </c>
      <c r="N205" t="s">
        <v>217</v>
      </c>
    </row>
    <row r="206" spans="1:14">
      <c r="A206" t="s">
        <v>231</v>
      </c>
      <c r="B206" s="2" t="str">
        <f>Hyperlink("https://www.diodes.com/assets/Datasheets/APSMBJ_SERIES.pdf")</f>
        <v>https://www.diodes.com/assets/Datasheets/APSMBJ_SERIES.pdf</v>
      </c>
      <c r="C206" t="str">
        <f>Hyperlink("https://www.diodes.com/part/view/APSMBJ20A%28LS%29","APSMBJ20A(LS)")</f>
        <v>APSMBJ20A(LS)</v>
      </c>
      <c r="D206" t="s">
        <v>44</v>
      </c>
      <c r="E206" t="s">
        <v>16</v>
      </c>
      <c r="F206" t="s">
        <v>17</v>
      </c>
      <c r="G206" t="s">
        <v>18</v>
      </c>
      <c r="I206">
        <v>17.1</v>
      </c>
      <c r="J206">
        <v>19</v>
      </c>
      <c r="K206">
        <v>21</v>
      </c>
      <c r="L206">
        <v>0.5</v>
      </c>
      <c r="M206">
        <v>27.7</v>
      </c>
      <c r="N206" t="s">
        <v>217</v>
      </c>
    </row>
    <row r="207" spans="1:14">
      <c r="A207" t="s">
        <v>232</v>
      </c>
      <c r="B207" s="2" t="str">
        <f>Hyperlink("https://www.diodes.com/assets/Datasheets/APSMBJ_SERIES.pdf")</f>
        <v>https://www.diodes.com/assets/Datasheets/APSMBJ_SERIES.pdf</v>
      </c>
      <c r="C207" t="str">
        <f>Hyperlink("https://www.diodes.com/part/view/APSMBJ20CA%28LS%29","APSMBJ20CA(LS)")</f>
        <v>APSMBJ20CA(LS)</v>
      </c>
      <c r="D207" t="s">
        <v>44</v>
      </c>
      <c r="E207" t="s">
        <v>16</v>
      </c>
      <c r="F207" t="s">
        <v>17</v>
      </c>
      <c r="G207" t="s">
        <v>21</v>
      </c>
      <c r="I207">
        <v>17.1</v>
      </c>
      <c r="J207">
        <v>19</v>
      </c>
      <c r="K207">
        <v>21</v>
      </c>
      <c r="L207">
        <v>0.5</v>
      </c>
      <c r="M207">
        <v>27.7</v>
      </c>
      <c r="N207" t="s">
        <v>217</v>
      </c>
    </row>
    <row r="208" spans="1:14">
      <c r="A208" t="s">
        <v>233</v>
      </c>
      <c r="B208" s="2" t="str">
        <f>Hyperlink("https://www.diodes.com/assets/Datasheets/APSMBJ_SERIES.pdf")</f>
        <v>https://www.diodes.com/assets/Datasheets/APSMBJ_SERIES.pdf</v>
      </c>
      <c r="C208" t="str">
        <f>Hyperlink("https://www.diodes.com/part/view/APSMBJ22A%28LS%29","APSMBJ22A(LS)")</f>
        <v>APSMBJ22A(LS)</v>
      </c>
      <c r="D208" t="s">
        <v>44</v>
      </c>
      <c r="E208" t="s">
        <v>16</v>
      </c>
      <c r="F208" t="s">
        <v>17</v>
      </c>
      <c r="G208" t="s">
        <v>18</v>
      </c>
      <c r="I208">
        <v>18.8</v>
      </c>
      <c r="J208">
        <v>20.9</v>
      </c>
      <c r="K208">
        <v>23.1</v>
      </c>
      <c r="L208">
        <v>0.5</v>
      </c>
      <c r="M208">
        <v>30.6</v>
      </c>
      <c r="N208" t="s">
        <v>217</v>
      </c>
    </row>
    <row r="209" spans="1:14">
      <c r="A209" t="s">
        <v>234</v>
      </c>
      <c r="B209" s="2" t="str">
        <f>Hyperlink("https://www.diodes.com/assets/Datasheets/APSMBJ_SERIES.pdf")</f>
        <v>https://www.diodes.com/assets/Datasheets/APSMBJ_SERIES.pdf</v>
      </c>
      <c r="C209" t="str">
        <f>Hyperlink("https://www.diodes.com/part/view/APSMBJ22CA%28LS%29","APSMBJ22CA(LS)")</f>
        <v>APSMBJ22CA(LS)</v>
      </c>
      <c r="D209" t="s">
        <v>44</v>
      </c>
      <c r="E209" t="s">
        <v>16</v>
      </c>
      <c r="F209" t="s">
        <v>17</v>
      </c>
      <c r="G209" t="s">
        <v>21</v>
      </c>
      <c r="I209">
        <v>18.8</v>
      </c>
      <c r="J209">
        <v>20.9</v>
      </c>
      <c r="K209">
        <v>23.1</v>
      </c>
      <c r="L209">
        <v>0.5</v>
      </c>
      <c r="M209">
        <v>30.6</v>
      </c>
      <c r="N209" t="s">
        <v>217</v>
      </c>
    </row>
    <row r="210" spans="1:14">
      <c r="A210" t="s">
        <v>235</v>
      </c>
      <c r="B210" s="2" t="str">
        <f>Hyperlink("https://www.diodes.com/assets/Datasheets/APSMBJ_SERIES.pdf")</f>
        <v>https://www.diodes.com/assets/Datasheets/APSMBJ_SERIES.pdf</v>
      </c>
      <c r="C210" t="str">
        <f>Hyperlink("https://www.diodes.com/part/view/APSMBJ24A%28LS%29","APSMBJ24A(LS)")</f>
        <v>APSMBJ24A(LS)</v>
      </c>
      <c r="D210" t="s">
        <v>44</v>
      </c>
      <c r="E210" t="s">
        <v>16</v>
      </c>
      <c r="F210" t="s">
        <v>17</v>
      </c>
      <c r="G210" t="s">
        <v>18</v>
      </c>
      <c r="I210">
        <v>20.5</v>
      </c>
      <c r="J210">
        <v>22.8</v>
      </c>
      <c r="K210">
        <v>25.2</v>
      </c>
      <c r="L210">
        <v>0.5</v>
      </c>
      <c r="M210">
        <v>33.2</v>
      </c>
      <c r="N210" t="s">
        <v>217</v>
      </c>
    </row>
    <row r="211" spans="1:14">
      <c r="A211" t="s">
        <v>236</v>
      </c>
      <c r="B211" s="2" t="str">
        <f>Hyperlink("https://www.diodes.com/assets/Datasheets/APSMBJ_SERIES.pdf")</f>
        <v>https://www.diodes.com/assets/Datasheets/APSMBJ_SERIES.pdf</v>
      </c>
      <c r="C211" t="str">
        <f>Hyperlink("https://www.diodes.com/part/view/APSMBJ24CA%28LS%29","APSMBJ24CA(LS)")</f>
        <v>APSMBJ24CA(LS)</v>
      </c>
      <c r="D211" t="s">
        <v>44</v>
      </c>
      <c r="E211" t="s">
        <v>16</v>
      </c>
      <c r="F211" t="s">
        <v>17</v>
      </c>
      <c r="G211" t="s">
        <v>21</v>
      </c>
      <c r="I211">
        <v>20.5</v>
      </c>
      <c r="J211">
        <v>22.8</v>
      </c>
      <c r="K211">
        <v>25.2</v>
      </c>
      <c r="L211">
        <v>0.5</v>
      </c>
      <c r="M211">
        <v>33.2</v>
      </c>
      <c r="N211" t="s">
        <v>217</v>
      </c>
    </row>
    <row r="212" spans="1:14">
      <c r="A212" t="s">
        <v>237</v>
      </c>
      <c r="B212" s="2" t="str">
        <f>Hyperlink("https://www.diodes.com/assets/Datasheets/APSMBJ_SERIES.pdf")</f>
        <v>https://www.diodes.com/assets/Datasheets/APSMBJ_SERIES.pdf</v>
      </c>
      <c r="C212" t="str">
        <f>Hyperlink("https://www.diodes.com/part/view/APSMBJ27A%28LS%29","APSMBJ27A(LS)")</f>
        <v>APSMBJ27A(LS)</v>
      </c>
      <c r="D212" t="s">
        <v>44</v>
      </c>
      <c r="E212" t="s">
        <v>16</v>
      </c>
      <c r="F212" t="s">
        <v>17</v>
      </c>
      <c r="G212" t="s">
        <v>18</v>
      </c>
      <c r="I212">
        <v>23.1</v>
      </c>
      <c r="J212">
        <v>25.7</v>
      </c>
      <c r="K212">
        <v>28.4</v>
      </c>
      <c r="L212">
        <v>0.5</v>
      </c>
      <c r="M212">
        <v>37.5</v>
      </c>
      <c r="N212" t="s">
        <v>217</v>
      </c>
    </row>
    <row r="213" spans="1:14">
      <c r="A213" t="s">
        <v>238</v>
      </c>
      <c r="B213" s="2" t="str">
        <f>Hyperlink("https://www.diodes.com/assets/Datasheets/APSMBJ_SERIES.pdf")</f>
        <v>https://www.diodes.com/assets/Datasheets/APSMBJ_SERIES.pdf</v>
      </c>
      <c r="C213" t="str">
        <f>Hyperlink("https://www.diodes.com/part/view/APSMBJ27CA%28LS%29","APSMBJ27CA(LS)")</f>
        <v>APSMBJ27CA(LS)</v>
      </c>
      <c r="D213" t="s">
        <v>44</v>
      </c>
      <c r="E213" t="s">
        <v>16</v>
      </c>
      <c r="F213" t="s">
        <v>17</v>
      </c>
      <c r="G213" t="s">
        <v>21</v>
      </c>
      <c r="I213">
        <v>23.1</v>
      </c>
      <c r="J213">
        <v>25.7</v>
      </c>
      <c r="K213">
        <v>28.4</v>
      </c>
      <c r="L213">
        <v>0.5</v>
      </c>
      <c r="M213">
        <v>37.5</v>
      </c>
      <c r="N213" t="s">
        <v>217</v>
      </c>
    </row>
    <row r="214" spans="1:14">
      <c r="A214" t="s">
        <v>239</v>
      </c>
      <c r="B214" s="2" t="str">
        <f>Hyperlink("https://www.diodes.com/assets/Datasheets/APSMBJ_SERIES.pdf")</f>
        <v>https://www.diodes.com/assets/Datasheets/APSMBJ_SERIES.pdf</v>
      </c>
      <c r="C214" t="str">
        <f>Hyperlink("https://www.diodes.com/part/view/APSMBJ30A%28LS%29","APSMBJ30A(LS)")</f>
        <v>APSMBJ30A(LS)</v>
      </c>
      <c r="D214" t="s">
        <v>44</v>
      </c>
      <c r="E214" t="s">
        <v>16</v>
      </c>
      <c r="F214" t="s">
        <v>17</v>
      </c>
      <c r="G214" t="s">
        <v>18</v>
      </c>
      <c r="I214">
        <v>25.6</v>
      </c>
      <c r="J214">
        <v>28.5</v>
      </c>
      <c r="K214">
        <v>31.5</v>
      </c>
      <c r="L214">
        <v>0.5</v>
      </c>
      <c r="M214">
        <v>41.4</v>
      </c>
      <c r="N214" t="s">
        <v>217</v>
      </c>
    </row>
    <row r="215" spans="1:14">
      <c r="A215" t="s">
        <v>240</v>
      </c>
      <c r="B215" s="2" t="str">
        <f>Hyperlink("https://www.diodes.com/assets/Datasheets/APSMBJ_SERIES.pdf")</f>
        <v>https://www.diodes.com/assets/Datasheets/APSMBJ_SERIES.pdf</v>
      </c>
      <c r="C215" t="str">
        <f>Hyperlink("https://www.diodes.com/part/view/APSMBJ30CA%28LS%29","APSMBJ30CA(LS)")</f>
        <v>APSMBJ30CA(LS)</v>
      </c>
      <c r="D215" t="s">
        <v>44</v>
      </c>
      <c r="E215" t="s">
        <v>16</v>
      </c>
      <c r="F215" t="s">
        <v>17</v>
      </c>
      <c r="G215" t="s">
        <v>21</v>
      </c>
      <c r="I215">
        <v>25.6</v>
      </c>
      <c r="J215">
        <v>28.5</v>
      </c>
      <c r="K215">
        <v>31.5</v>
      </c>
      <c r="L215">
        <v>0.5</v>
      </c>
      <c r="M215">
        <v>41.4</v>
      </c>
      <c r="N215" t="s">
        <v>217</v>
      </c>
    </row>
    <row r="216" spans="1:14">
      <c r="A216" t="s">
        <v>241</v>
      </c>
      <c r="B216" s="2" t="str">
        <f>Hyperlink("https://www.diodes.com/assets/Datasheets/APSMBJ_SERIES.pdf")</f>
        <v>https://www.diodes.com/assets/Datasheets/APSMBJ_SERIES.pdf</v>
      </c>
      <c r="C216" t="str">
        <f>Hyperlink("https://www.diodes.com/part/view/APSMBJ33A%28LS%29","APSMBJ33A(LS)")</f>
        <v>APSMBJ33A(LS)</v>
      </c>
      <c r="D216" t="s">
        <v>44</v>
      </c>
      <c r="E216" t="s">
        <v>16</v>
      </c>
      <c r="F216" t="s">
        <v>17</v>
      </c>
      <c r="G216" t="s">
        <v>18</v>
      </c>
      <c r="I216">
        <v>28.2</v>
      </c>
      <c r="J216">
        <v>31.4</v>
      </c>
      <c r="K216">
        <v>34.7</v>
      </c>
      <c r="L216">
        <v>0.5</v>
      </c>
      <c r="M216">
        <v>45.7</v>
      </c>
      <c r="N216" t="s">
        <v>217</v>
      </c>
    </row>
    <row r="217" spans="1:14">
      <c r="A217" t="s">
        <v>242</v>
      </c>
      <c r="B217" s="2" t="str">
        <f>Hyperlink("https://www.diodes.com/assets/Datasheets/APSMBJ_SERIES.pdf")</f>
        <v>https://www.diodes.com/assets/Datasheets/APSMBJ_SERIES.pdf</v>
      </c>
      <c r="C217" t="str">
        <f>Hyperlink("https://www.diodes.com/part/view/APSMBJ33CA%28LS%29","APSMBJ33CA(LS)")</f>
        <v>APSMBJ33CA(LS)</v>
      </c>
      <c r="D217" t="s">
        <v>44</v>
      </c>
      <c r="E217" t="s">
        <v>16</v>
      </c>
      <c r="F217" t="s">
        <v>17</v>
      </c>
      <c r="G217" t="s">
        <v>21</v>
      </c>
      <c r="I217">
        <v>28.2</v>
      </c>
      <c r="J217">
        <v>31.4</v>
      </c>
      <c r="K217">
        <v>34.7</v>
      </c>
      <c r="L217">
        <v>0.5</v>
      </c>
      <c r="M217">
        <v>45.7</v>
      </c>
      <c r="N217" t="s">
        <v>217</v>
      </c>
    </row>
    <row r="218" spans="1:14">
      <c r="A218" t="s">
        <v>243</v>
      </c>
      <c r="B218" s="2" t="str">
        <f>Hyperlink("https://www.diodes.com/assets/Datasheets/APSMBJ_SERIES.pdf")</f>
        <v>https://www.diodes.com/assets/Datasheets/APSMBJ_SERIES.pdf</v>
      </c>
      <c r="C218" t="str">
        <f>Hyperlink("https://www.diodes.com/part/view/APSMBJ36A%28LS%29","APSMBJ36A(LS)")</f>
        <v>APSMBJ36A(LS)</v>
      </c>
      <c r="D218" t="s">
        <v>44</v>
      </c>
      <c r="E218" t="s">
        <v>16</v>
      </c>
      <c r="F218" t="s">
        <v>17</v>
      </c>
      <c r="G218" t="s">
        <v>18</v>
      </c>
      <c r="I218">
        <v>30.8</v>
      </c>
      <c r="J218">
        <v>34.2</v>
      </c>
      <c r="K218">
        <v>37.8</v>
      </c>
      <c r="L218">
        <v>0.5</v>
      </c>
      <c r="M218">
        <v>49.9</v>
      </c>
      <c r="N218" t="s">
        <v>217</v>
      </c>
    </row>
    <row r="219" spans="1:14">
      <c r="A219" t="s">
        <v>244</v>
      </c>
      <c r="B219" s="2" t="str">
        <f>Hyperlink("https://www.diodes.com/assets/Datasheets/APSMBJ_SERIES.pdf")</f>
        <v>https://www.diodes.com/assets/Datasheets/APSMBJ_SERIES.pdf</v>
      </c>
      <c r="C219" t="str">
        <f>Hyperlink("https://www.diodes.com/part/view/APSMBJ36CA%28LS%29","APSMBJ36CA(LS)")</f>
        <v>APSMBJ36CA(LS)</v>
      </c>
      <c r="D219" t="s">
        <v>44</v>
      </c>
      <c r="E219" t="s">
        <v>16</v>
      </c>
      <c r="F219" t="s">
        <v>17</v>
      </c>
      <c r="G219" t="s">
        <v>21</v>
      </c>
      <c r="I219">
        <v>30.8</v>
      </c>
      <c r="J219">
        <v>34.2</v>
      </c>
      <c r="K219">
        <v>37.8</v>
      </c>
      <c r="L219">
        <v>0.5</v>
      </c>
      <c r="M219">
        <v>49.9</v>
      </c>
      <c r="N219" t="s">
        <v>217</v>
      </c>
    </row>
    <row r="220" spans="1:14">
      <c r="A220" t="s">
        <v>245</v>
      </c>
      <c r="B220" s="2" t="str">
        <f>Hyperlink("https://www.diodes.com/assets/Datasheets/APSMBJ_SERIES.pdf")</f>
        <v>https://www.diodes.com/assets/Datasheets/APSMBJ_SERIES.pdf</v>
      </c>
      <c r="C220" t="str">
        <f>Hyperlink("https://www.diodes.com/part/view/APSMBJ39A%28LS%29","APSMBJ39A(LS)")</f>
        <v>APSMBJ39A(LS)</v>
      </c>
      <c r="D220" t="s">
        <v>44</v>
      </c>
      <c r="E220" t="s">
        <v>16</v>
      </c>
      <c r="F220" t="s">
        <v>17</v>
      </c>
      <c r="G220" t="s">
        <v>18</v>
      </c>
      <c r="I220">
        <v>33.3</v>
      </c>
      <c r="J220">
        <v>37.1</v>
      </c>
      <c r="K220">
        <v>41</v>
      </c>
      <c r="L220">
        <v>0.5</v>
      </c>
      <c r="M220">
        <v>53.9</v>
      </c>
      <c r="N220" t="s">
        <v>217</v>
      </c>
    </row>
    <row r="221" spans="1:14">
      <c r="A221" t="s">
        <v>246</v>
      </c>
      <c r="B221" s="2" t="str">
        <f>Hyperlink("https://www.diodes.com/assets/Datasheets/APSMBJ_SERIES.pdf")</f>
        <v>https://www.diodes.com/assets/Datasheets/APSMBJ_SERIES.pdf</v>
      </c>
      <c r="C221" t="str">
        <f>Hyperlink("https://www.diodes.com/part/view/APSMBJ39CA%28LS%29","APSMBJ39CA(LS)")</f>
        <v>APSMBJ39CA(LS)</v>
      </c>
      <c r="D221" t="s">
        <v>44</v>
      </c>
      <c r="E221" t="s">
        <v>16</v>
      </c>
      <c r="F221" t="s">
        <v>17</v>
      </c>
      <c r="G221" t="s">
        <v>21</v>
      </c>
      <c r="I221">
        <v>33.3</v>
      </c>
      <c r="J221">
        <v>37.1</v>
      </c>
      <c r="K221">
        <v>41</v>
      </c>
      <c r="L221">
        <v>0.5</v>
      </c>
      <c r="M221">
        <v>53.9</v>
      </c>
      <c r="N221" t="s">
        <v>217</v>
      </c>
    </row>
    <row r="222" spans="1:14">
      <c r="A222" t="s">
        <v>247</v>
      </c>
      <c r="B222" s="2" t="str">
        <f>Hyperlink("https://www.diodes.com/assets/Datasheets/APSMBJ_SERIES.pdf")</f>
        <v>https://www.diodes.com/assets/Datasheets/APSMBJ_SERIES.pdf</v>
      </c>
      <c r="C222" t="str">
        <f>Hyperlink("https://www.diodes.com/part/view/APSMBJ43A%28LS%29","APSMBJ43A(LS)")</f>
        <v>APSMBJ43A(LS)</v>
      </c>
      <c r="D222" t="s">
        <v>44</v>
      </c>
      <c r="E222" t="s">
        <v>16</v>
      </c>
      <c r="F222" t="s">
        <v>17</v>
      </c>
      <c r="G222" t="s">
        <v>18</v>
      </c>
      <c r="I222">
        <v>36.8</v>
      </c>
      <c r="J222">
        <v>40.9</v>
      </c>
      <c r="K222">
        <v>45.2</v>
      </c>
      <c r="L222">
        <v>0.5</v>
      </c>
      <c r="M222">
        <v>59.3</v>
      </c>
      <c r="N222" t="s">
        <v>217</v>
      </c>
    </row>
    <row r="223" spans="1:14">
      <c r="A223" t="s">
        <v>248</v>
      </c>
      <c r="B223" s="2" t="str">
        <f>Hyperlink("https://www.diodes.com/assets/Datasheets/APSMBJ_SERIES.pdf")</f>
        <v>https://www.diodes.com/assets/Datasheets/APSMBJ_SERIES.pdf</v>
      </c>
      <c r="C223" t="str">
        <f>Hyperlink("https://www.diodes.com/part/view/APSMBJ43CA%28LS%29","APSMBJ43CA(LS)")</f>
        <v>APSMBJ43CA(LS)</v>
      </c>
      <c r="D223" t="s">
        <v>44</v>
      </c>
      <c r="E223" t="s">
        <v>16</v>
      </c>
      <c r="F223" t="s">
        <v>17</v>
      </c>
      <c r="G223" t="s">
        <v>21</v>
      </c>
      <c r="I223">
        <v>36.8</v>
      </c>
      <c r="J223">
        <v>40.9</v>
      </c>
      <c r="K223">
        <v>45.2</v>
      </c>
      <c r="L223">
        <v>0.5</v>
      </c>
      <c r="M223">
        <v>59.3</v>
      </c>
      <c r="N223" t="s">
        <v>217</v>
      </c>
    </row>
    <row r="224" spans="1:14">
      <c r="A224" t="s">
        <v>249</v>
      </c>
      <c r="B224" s="2" t="str">
        <f>Hyperlink("https://www.diodes.com/assets/Datasheets/APSMBJ_SERIES.pdf")</f>
        <v>https://www.diodes.com/assets/Datasheets/APSMBJ_SERIES.pdf</v>
      </c>
      <c r="C224" t="str">
        <f>Hyperlink("https://www.diodes.com/part/view/APSMBJ47A%28LS%29","APSMBJ47A(LS)")</f>
        <v>APSMBJ47A(LS)</v>
      </c>
      <c r="D224" t="s">
        <v>44</v>
      </c>
      <c r="E224" t="s">
        <v>16</v>
      </c>
      <c r="F224" t="s">
        <v>17</v>
      </c>
      <c r="G224" t="s">
        <v>18</v>
      </c>
      <c r="I224">
        <v>40.2</v>
      </c>
      <c r="J224">
        <v>44.7</v>
      </c>
      <c r="K224">
        <v>49.4</v>
      </c>
      <c r="L224">
        <v>0.5</v>
      </c>
      <c r="M224">
        <v>64.8</v>
      </c>
      <c r="N224" t="s">
        <v>217</v>
      </c>
    </row>
    <row r="225" spans="1:14">
      <c r="A225" t="s">
        <v>250</v>
      </c>
      <c r="B225" s="2" t="str">
        <f>Hyperlink("https://www.diodes.com/assets/Datasheets/APSMBJ_SERIES.pdf")</f>
        <v>https://www.diodes.com/assets/Datasheets/APSMBJ_SERIES.pdf</v>
      </c>
      <c r="C225" t="str">
        <f>Hyperlink("https://www.diodes.com/part/view/APSMBJ47CA%28LS%29","APSMBJ47CA(LS)")</f>
        <v>APSMBJ47CA(LS)</v>
      </c>
      <c r="D225" t="s">
        <v>44</v>
      </c>
      <c r="E225" t="s">
        <v>16</v>
      </c>
      <c r="F225" t="s">
        <v>17</v>
      </c>
      <c r="G225" t="s">
        <v>21</v>
      </c>
      <c r="I225">
        <v>40.2</v>
      </c>
      <c r="J225">
        <v>44.7</v>
      </c>
      <c r="K225">
        <v>49.4</v>
      </c>
      <c r="L225">
        <v>0.5</v>
      </c>
      <c r="M225">
        <v>64.8</v>
      </c>
      <c r="N225" t="s">
        <v>217</v>
      </c>
    </row>
    <row r="226" spans="1:14">
      <c r="A226" t="s">
        <v>251</v>
      </c>
      <c r="B226" s="2" t="str">
        <f>Hyperlink("https://www.diodes.com/assets/Datasheets/APSMBJ_SERIES.pdf")</f>
        <v>https://www.diodes.com/assets/Datasheets/APSMBJ_SERIES.pdf</v>
      </c>
      <c r="C226" t="str">
        <f>Hyperlink("https://www.diodes.com/part/view/APSMBJ51A%28LS%29","APSMBJ51A(LS)")</f>
        <v>APSMBJ51A(LS)</v>
      </c>
      <c r="D226" t="s">
        <v>44</v>
      </c>
      <c r="E226" t="s">
        <v>16</v>
      </c>
      <c r="F226" t="s">
        <v>17</v>
      </c>
      <c r="G226" t="s">
        <v>18</v>
      </c>
      <c r="I226">
        <v>43.6</v>
      </c>
      <c r="J226">
        <v>48.5</v>
      </c>
      <c r="K226">
        <v>53.6</v>
      </c>
      <c r="L226">
        <v>0.5</v>
      </c>
      <c r="M226">
        <v>70.1</v>
      </c>
      <c r="N226" t="s">
        <v>217</v>
      </c>
    </row>
    <row r="227" spans="1:14">
      <c r="A227" t="s">
        <v>252</v>
      </c>
      <c r="B227" s="2" t="str">
        <f>Hyperlink("https://www.diodes.com/assets/Datasheets/APSMBJ_SERIES.pdf")</f>
        <v>https://www.diodes.com/assets/Datasheets/APSMBJ_SERIES.pdf</v>
      </c>
      <c r="C227" t="str">
        <f>Hyperlink("https://www.diodes.com/part/view/APSMBJ51CA%28LS%29","APSMBJ51CA(LS)")</f>
        <v>APSMBJ51CA(LS)</v>
      </c>
      <c r="D227" t="s">
        <v>44</v>
      </c>
      <c r="E227" t="s">
        <v>16</v>
      </c>
      <c r="F227" t="s">
        <v>17</v>
      </c>
      <c r="G227" t="s">
        <v>21</v>
      </c>
      <c r="I227">
        <v>43.6</v>
      </c>
      <c r="J227">
        <v>48.5</v>
      </c>
      <c r="K227">
        <v>53.6</v>
      </c>
      <c r="L227">
        <v>0.5</v>
      </c>
      <c r="M227">
        <v>70.1</v>
      </c>
      <c r="N227" t="s">
        <v>217</v>
      </c>
    </row>
    <row r="228" spans="1:14">
      <c r="A228" t="s">
        <v>253</v>
      </c>
      <c r="B228" s="2" t="str">
        <f>Hyperlink("https://www.diodes.com/assets/Datasheets/APSMBJ_SERIES.pdf")</f>
        <v>https://www.diodes.com/assets/Datasheets/APSMBJ_SERIES.pdf</v>
      </c>
      <c r="C228" t="str">
        <f>Hyperlink("https://www.diodes.com/part/view/APSMBJ56A%28LS%29","APSMBJ56A(LS)")</f>
        <v>APSMBJ56A(LS)</v>
      </c>
      <c r="D228" t="s">
        <v>44</v>
      </c>
      <c r="E228" t="s">
        <v>16</v>
      </c>
      <c r="F228" t="s">
        <v>17</v>
      </c>
      <c r="G228" t="s">
        <v>18</v>
      </c>
      <c r="I228">
        <v>47.8</v>
      </c>
      <c r="J228">
        <v>53.2</v>
      </c>
      <c r="K228">
        <v>58.8</v>
      </c>
      <c r="L228">
        <v>0.5</v>
      </c>
      <c r="M228">
        <v>77</v>
      </c>
      <c r="N228" t="s">
        <v>217</v>
      </c>
    </row>
    <row r="229" spans="1:14">
      <c r="A229" t="s">
        <v>254</v>
      </c>
      <c r="B229" s="2" t="str">
        <f>Hyperlink("https://www.diodes.com/assets/Datasheets/APSMBJ_SERIES.pdf")</f>
        <v>https://www.diodes.com/assets/Datasheets/APSMBJ_SERIES.pdf</v>
      </c>
      <c r="C229" t="str">
        <f>Hyperlink("https://www.diodes.com/part/view/APSMBJ56CA%28LS%29","APSMBJ56CA(LS)")</f>
        <v>APSMBJ56CA(LS)</v>
      </c>
      <c r="D229" t="s">
        <v>44</v>
      </c>
      <c r="E229" t="s">
        <v>16</v>
      </c>
      <c r="F229" t="s">
        <v>17</v>
      </c>
      <c r="G229" t="s">
        <v>21</v>
      </c>
      <c r="I229">
        <v>47.8</v>
      </c>
      <c r="J229">
        <v>53.2</v>
      </c>
      <c r="K229">
        <v>58.8</v>
      </c>
      <c r="L229">
        <v>0.5</v>
      </c>
      <c r="M229">
        <v>77</v>
      </c>
      <c r="N229" t="s">
        <v>217</v>
      </c>
    </row>
    <row r="230" spans="1:14">
      <c r="A230" t="s">
        <v>255</v>
      </c>
      <c r="B230" s="2" t="str">
        <f>Hyperlink("https://www.diodes.com/assets/Datasheets/APSMBJ_SERIES.pdf")</f>
        <v>https://www.diodes.com/assets/Datasheets/APSMBJ_SERIES.pdf</v>
      </c>
      <c r="C230" t="str">
        <f>Hyperlink("https://www.diodes.com/part/view/APSMBJ6.8A%28LS%29","APSMBJ6.8A(LS)")</f>
        <v>APSMBJ6.8A(LS)</v>
      </c>
      <c r="D230" t="s">
        <v>44</v>
      </c>
      <c r="E230" t="s">
        <v>16</v>
      </c>
      <c r="F230" t="s">
        <v>17</v>
      </c>
      <c r="G230" t="s">
        <v>18</v>
      </c>
      <c r="I230">
        <v>5.8</v>
      </c>
      <c r="J230">
        <v>6.45</v>
      </c>
      <c r="K230">
        <v>7.13</v>
      </c>
      <c r="L230">
        <v>1000</v>
      </c>
      <c r="M230">
        <v>10.5</v>
      </c>
      <c r="N230" t="s">
        <v>217</v>
      </c>
    </row>
    <row r="231" spans="1:14">
      <c r="A231" t="s">
        <v>256</v>
      </c>
      <c r="B231" s="2" t="str">
        <f>Hyperlink("https://www.diodes.com/assets/Datasheets/APSMBJ_SERIES.pdf")</f>
        <v>https://www.diodes.com/assets/Datasheets/APSMBJ_SERIES.pdf</v>
      </c>
      <c r="C231" t="str">
        <f>Hyperlink("https://www.diodes.com/part/view/APSMBJ6.8CA%28LS%29","APSMBJ6.8CA(LS)")</f>
        <v>APSMBJ6.8CA(LS)</v>
      </c>
      <c r="D231" t="s">
        <v>44</v>
      </c>
      <c r="E231" t="s">
        <v>16</v>
      </c>
      <c r="F231" t="s">
        <v>17</v>
      </c>
      <c r="G231" t="s">
        <v>21</v>
      </c>
      <c r="I231">
        <v>5.8</v>
      </c>
      <c r="J231">
        <v>6.45</v>
      </c>
      <c r="K231">
        <v>7.13</v>
      </c>
      <c r="L231">
        <v>1000</v>
      </c>
      <c r="M231">
        <v>10.5</v>
      </c>
      <c r="N231" t="s">
        <v>217</v>
      </c>
    </row>
    <row r="232" spans="1:14">
      <c r="A232" t="s">
        <v>257</v>
      </c>
      <c r="B232" s="2" t="str">
        <f>Hyperlink("https://www.diodes.com/assets/Datasheets/APSMBJ_SERIES.pdf")</f>
        <v>https://www.diodes.com/assets/Datasheets/APSMBJ_SERIES.pdf</v>
      </c>
      <c r="C232" t="str">
        <f>Hyperlink("https://www.diodes.com/part/view/APSMBJ62A%28LS%29","APSMBJ62A(LS)")</f>
        <v>APSMBJ62A(LS)</v>
      </c>
      <c r="D232" t="s">
        <v>44</v>
      </c>
      <c r="E232" t="s">
        <v>16</v>
      </c>
      <c r="F232" t="s">
        <v>17</v>
      </c>
      <c r="G232" t="s">
        <v>18</v>
      </c>
      <c r="I232">
        <v>53</v>
      </c>
      <c r="J232">
        <v>58.9</v>
      </c>
      <c r="K232">
        <v>65.1</v>
      </c>
      <c r="L232">
        <v>0.5</v>
      </c>
      <c r="M232">
        <v>85</v>
      </c>
      <c r="N232" t="s">
        <v>217</v>
      </c>
    </row>
    <row r="233" spans="1:14">
      <c r="A233" t="s">
        <v>258</v>
      </c>
      <c r="B233" s="2" t="str">
        <f>Hyperlink("https://www.diodes.com/assets/Datasheets/APSMBJ_SERIES.pdf")</f>
        <v>https://www.diodes.com/assets/Datasheets/APSMBJ_SERIES.pdf</v>
      </c>
      <c r="C233" t="str">
        <f>Hyperlink("https://www.diodes.com/part/view/APSMBJ62CA%28LS%29","APSMBJ62CA(LS)")</f>
        <v>APSMBJ62CA(LS)</v>
      </c>
      <c r="D233" t="s">
        <v>44</v>
      </c>
      <c r="E233" t="s">
        <v>16</v>
      </c>
      <c r="F233" t="s">
        <v>17</v>
      </c>
      <c r="G233" t="s">
        <v>21</v>
      </c>
      <c r="I233">
        <v>53</v>
      </c>
      <c r="J233">
        <v>58.9</v>
      </c>
      <c r="K233">
        <v>65.1</v>
      </c>
      <c r="L233">
        <v>0.5</v>
      </c>
      <c r="M233">
        <v>85</v>
      </c>
      <c r="N233" t="s">
        <v>217</v>
      </c>
    </row>
    <row r="234" spans="1:14">
      <c r="A234" t="s">
        <v>259</v>
      </c>
      <c r="B234" s="2" t="str">
        <f>Hyperlink("https://www.diodes.com/assets/Datasheets/APSMBJ_SERIES.pdf")</f>
        <v>https://www.diodes.com/assets/Datasheets/APSMBJ_SERIES.pdf</v>
      </c>
      <c r="C234" t="str">
        <f>Hyperlink("https://www.diodes.com/part/view/APSMBJ68A%28LS%29","APSMBJ68A(LS)")</f>
        <v>APSMBJ68A(LS)</v>
      </c>
      <c r="D234" t="s">
        <v>44</v>
      </c>
      <c r="E234" t="s">
        <v>16</v>
      </c>
      <c r="F234" t="s">
        <v>17</v>
      </c>
      <c r="G234" t="s">
        <v>18</v>
      </c>
      <c r="I234">
        <v>58.1</v>
      </c>
      <c r="J234">
        <v>64.6</v>
      </c>
      <c r="K234">
        <v>71.4</v>
      </c>
      <c r="L234">
        <v>0.5</v>
      </c>
      <c r="M234">
        <v>92</v>
      </c>
      <c r="N234" t="s">
        <v>217</v>
      </c>
    </row>
    <row r="235" spans="1:14">
      <c r="A235" t="s">
        <v>260</v>
      </c>
      <c r="B235" s="2" t="str">
        <f>Hyperlink("https://www.diodes.com/assets/Datasheets/APSMBJ_SERIES.pdf")</f>
        <v>https://www.diodes.com/assets/Datasheets/APSMBJ_SERIES.pdf</v>
      </c>
      <c r="C235" t="str">
        <f>Hyperlink("https://www.diodes.com/part/view/APSMBJ68CA%28LS%29","APSMBJ68CA(LS)")</f>
        <v>APSMBJ68CA(LS)</v>
      </c>
      <c r="D235" t="s">
        <v>44</v>
      </c>
      <c r="E235" t="s">
        <v>16</v>
      </c>
      <c r="F235" t="s">
        <v>17</v>
      </c>
      <c r="G235" t="s">
        <v>21</v>
      </c>
      <c r="I235">
        <v>58.1</v>
      </c>
      <c r="J235">
        <v>64.6</v>
      </c>
      <c r="K235">
        <v>71.4</v>
      </c>
      <c r="L235">
        <v>0.5</v>
      </c>
      <c r="M235">
        <v>92</v>
      </c>
      <c r="N235" t="s">
        <v>217</v>
      </c>
    </row>
    <row r="236" spans="1:14">
      <c r="A236" t="s">
        <v>261</v>
      </c>
      <c r="B236" s="2" t="str">
        <f>Hyperlink("https://www.diodes.com/assets/Datasheets/APSMBJ_SERIES.pdf")</f>
        <v>https://www.diodes.com/assets/Datasheets/APSMBJ_SERIES.pdf</v>
      </c>
      <c r="C236" t="str">
        <f>Hyperlink("https://www.diodes.com/part/view/APSMBJ7.5A%28LS%29","APSMBJ7.5A(LS)")</f>
        <v>APSMBJ7.5A(LS)</v>
      </c>
      <c r="D236" t="s">
        <v>44</v>
      </c>
      <c r="E236" t="s">
        <v>16</v>
      </c>
      <c r="F236" t="s">
        <v>17</v>
      </c>
      <c r="G236" t="s">
        <v>18</v>
      </c>
      <c r="I236">
        <v>6.4</v>
      </c>
      <c r="J236">
        <v>7.13</v>
      </c>
      <c r="K236">
        <v>7.88</v>
      </c>
      <c r="L236">
        <v>500</v>
      </c>
      <c r="M236">
        <v>11.3</v>
      </c>
      <c r="N236" t="s">
        <v>217</v>
      </c>
    </row>
    <row r="237" spans="1:14">
      <c r="A237" t="s">
        <v>262</v>
      </c>
      <c r="B237" s="2" t="str">
        <f>Hyperlink("https://www.diodes.com/assets/Datasheets/APSMBJ_SERIES.pdf")</f>
        <v>https://www.diodes.com/assets/Datasheets/APSMBJ_SERIES.pdf</v>
      </c>
      <c r="C237" t="str">
        <f>Hyperlink("https://www.diodes.com/part/view/APSMBJ7.5CA%28LS%29","APSMBJ7.5CA(LS)")</f>
        <v>APSMBJ7.5CA(LS)</v>
      </c>
      <c r="D237" t="s">
        <v>44</v>
      </c>
      <c r="E237" t="s">
        <v>16</v>
      </c>
      <c r="F237" t="s">
        <v>17</v>
      </c>
      <c r="G237" t="s">
        <v>21</v>
      </c>
      <c r="I237">
        <v>6.4</v>
      </c>
      <c r="J237">
        <v>7.13</v>
      </c>
      <c r="K237">
        <v>7.88</v>
      </c>
      <c r="L237">
        <v>500</v>
      </c>
      <c r="M237">
        <v>11.3</v>
      </c>
      <c r="N237" t="s">
        <v>217</v>
      </c>
    </row>
    <row r="238" spans="1:14">
      <c r="A238" t="s">
        <v>263</v>
      </c>
      <c r="B238" s="2" t="str">
        <f>Hyperlink("https://www.diodes.com/assets/Datasheets/APSMBJ_SERIES.pdf")</f>
        <v>https://www.diodes.com/assets/Datasheets/APSMBJ_SERIES.pdf</v>
      </c>
      <c r="C238" t="str">
        <f>Hyperlink("https://www.diodes.com/part/view/APSMBJ75A%28LS%29","APSMBJ75A(LS)")</f>
        <v>APSMBJ75A(LS)</v>
      </c>
      <c r="D238" t="s">
        <v>44</v>
      </c>
      <c r="E238" t="s">
        <v>16</v>
      </c>
      <c r="F238" t="s">
        <v>17</v>
      </c>
      <c r="G238" t="s">
        <v>18</v>
      </c>
      <c r="I238">
        <v>64.7</v>
      </c>
      <c r="J238">
        <v>71.3</v>
      </c>
      <c r="K238">
        <v>78.8</v>
      </c>
      <c r="L238">
        <v>0.5</v>
      </c>
      <c r="M238">
        <v>103</v>
      </c>
      <c r="N238" t="s">
        <v>217</v>
      </c>
    </row>
    <row r="239" spans="1:14">
      <c r="A239" t="s">
        <v>264</v>
      </c>
      <c r="B239" s="2" t="str">
        <f>Hyperlink("https://www.diodes.com/assets/Datasheets/APSMBJ_SERIES.pdf")</f>
        <v>https://www.diodes.com/assets/Datasheets/APSMBJ_SERIES.pdf</v>
      </c>
      <c r="C239" t="str">
        <f>Hyperlink("https://www.diodes.com/part/view/APSMBJ75CA%28LS%29","APSMBJ75CA(LS)")</f>
        <v>APSMBJ75CA(LS)</v>
      </c>
      <c r="D239" t="s">
        <v>44</v>
      </c>
      <c r="E239" t="s">
        <v>16</v>
      </c>
      <c r="F239" t="s">
        <v>17</v>
      </c>
      <c r="G239" t="s">
        <v>21</v>
      </c>
      <c r="I239">
        <v>64.7</v>
      </c>
      <c r="J239">
        <v>71.3</v>
      </c>
      <c r="K239">
        <v>78.8</v>
      </c>
      <c r="L239">
        <v>0.5</v>
      </c>
      <c r="M239">
        <v>103</v>
      </c>
      <c r="N239" t="s">
        <v>217</v>
      </c>
    </row>
    <row r="240" spans="1:14">
      <c r="A240" t="s">
        <v>265</v>
      </c>
      <c r="B240" s="2" t="str">
        <f>Hyperlink("https://www.diodes.com/assets/Datasheets/APSMBJ_SERIES.pdf")</f>
        <v>https://www.diodes.com/assets/Datasheets/APSMBJ_SERIES.pdf</v>
      </c>
      <c r="C240" t="str">
        <f>Hyperlink("https://www.diodes.com/part/view/APSMBJ8.2A%28LS%29","APSMBJ8.2A(LS)")</f>
        <v>APSMBJ8.2A(LS)</v>
      </c>
      <c r="D240" t="s">
        <v>44</v>
      </c>
      <c r="E240" t="s">
        <v>16</v>
      </c>
      <c r="F240" t="s">
        <v>17</v>
      </c>
      <c r="G240" t="s">
        <v>18</v>
      </c>
      <c r="I240">
        <v>7</v>
      </c>
      <c r="J240">
        <v>7.79</v>
      </c>
      <c r="K240">
        <v>8.61</v>
      </c>
      <c r="L240">
        <v>200</v>
      </c>
      <c r="M240">
        <v>12.1</v>
      </c>
      <c r="N240" t="s">
        <v>217</v>
      </c>
    </row>
    <row r="241" spans="1:14">
      <c r="A241" t="s">
        <v>266</v>
      </c>
      <c r="B241" s="2" t="str">
        <f>Hyperlink("https://www.diodes.com/assets/Datasheets/APSMBJ_SERIES.pdf")</f>
        <v>https://www.diodes.com/assets/Datasheets/APSMBJ_SERIES.pdf</v>
      </c>
      <c r="C241" t="str">
        <f>Hyperlink("https://www.diodes.com/part/view/APSMBJ82A%28LS%29","APSMBJ82A(LS)")</f>
        <v>APSMBJ82A(LS)</v>
      </c>
      <c r="D241" t="s">
        <v>44</v>
      </c>
      <c r="E241" t="s">
        <v>16</v>
      </c>
      <c r="F241" t="s">
        <v>17</v>
      </c>
      <c r="G241" t="s">
        <v>18</v>
      </c>
      <c r="I241">
        <v>70.1</v>
      </c>
      <c r="J241">
        <v>77.9</v>
      </c>
      <c r="K241">
        <v>86.1</v>
      </c>
      <c r="L241">
        <v>0.5</v>
      </c>
      <c r="M241">
        <v>113</v>
      </c>
      <c r="N241" t="s">
        <v>217</v>
      </c>
    </row>
    <row r="242" spans="1:14">
      <c r="A242" t="s">
        <v>267</v>
      </c>
      <c r="B242" s="2" t="str">
        <f>Hyperlink("https://www.diodes.com/assets/Datasheets/APSMBJ_SERIES.pdf")</f>
        <v>https://www.diodes.com/assets/Datasheets/APSMBJ_SERIES.pdf</v>
      </c>
      <c r="C242" t="str">
        <f>Hyperlink("https://www.diodes.com/part/view/APSMBJ82CA%28LS%29","APSMBJ82CA(LS)")</f>
        <v>APSMBJ82CA(LS)</v>
      </c>
      <c r="D242" t="s">
        <v>44</v>
      </c>
      <c r="E242" t="s">
        <v>16</v>
      </c>
      <c r="F242" t="s">
        <v>17</v>
      </c>
      <c r="G242" t="s">
        <v>21</v>
      </c>
      <c r="I242">
        <v>70.1</v>
      </c>
      <c r="J242">
        <v>77.9</v>
      </c>
      <c r="K242">
        <v>86.1</v>
      </c>
      <c r="L242">
        <v>0.5</v>
      </c>
      <c r="M242">
        <v>113</v>
      </c>
      <c r="N242" t="s">
        <v>217</v>
      </c>
    </row>
    <row r="243" spans="1:14">
      <c r="A243" t="s">
        <v>268</v>
      </c>
      <c r="B243" s="2" t="str">
        <f>Hyperlink("https://www.diodes.com/assets/Datasheets/APSMBJ_SERIES.pdf")</f>
        <v>https://www.diodes.com/assets/Datasheets/APSMBJ_SERIES.pdf</v>
      </c>
      <c r="C243" t="str">
        <f>Hyperlink("https://www.diodes.com/part/view/APSMBJ9.1A%28LS%29","APSMBJ9.1A(LS)")</f>
        <v>APSMBJ9.1A(LS)</v>
      </c>
      <c r="D243" t="s">
        <v>44</v>
      </c>
      <c r="E243" t="s">
        <v>16</v>
      </c>
      <c r="F243" t="s">
        <v>17</v>
      </c>
      <c r="G243" t="s">
        <v>18</v>
      </c>
      <c r="I243">
        <v>7.8</v>
      </c>
      <c r="J243">
        <v>8.65</v>
      </c>
      <c r="K243">
        <v>9.56</v>
      </c>
      <c r="L243">
        <v>50</v>
      </c>
      <c r="M243">
        <v>13.4</v>
      </c>
      <c r="N243" t="s">
        <v>217</v>
      </c>
    </row>
    <row r="244" spans="1:14">
      <c r="A244" t="s">
        <v>269</v>
      </c>
      <c r="B244" s="2" t="str">
        <f>Hyperlink("https://www.diodes.com/assets/Datasheets/APSMBJ_SERIES.pdf")</f>
        <v>https://www.diodes.com/assets/Datasheets/APSMBJ_SERIES.pdf</v>
      </c>
      <c r="C244" t="str">
        <f>Hyperlink("https://www.diodes.com/part/view/APSMBJ9.1CA%28LS%29","APSMBJ9.1CA(LS)")</f>
        <v>APSMBJ9.1CA(LS)</v>
      </c>
      <c r="D244" t="s">
        <v>44</v>
      </c>
      <c r="E244" t="s">
        <v>16</v>
      </c>
      <c r="F244" t="s">
        <v>17</v>
      </c>
      <c r="G244" t="s">
        <v>21</v>
      </c>
      <c r="I244">
        <v>7.8</v>
      </c>
      <c r="J244">
        <v>8.65</v>
      </c>
      <c r="K244">
        <v>9.56</v>
      </c>
      <c r="L244">
        <v>50</v>
      </c>
      <c r="M244">
        <v>13.4</v>
      </c>
      <c r="N244" t="s">
        <v>217</v>
      </c>
    </row>
    <row r="245" spans="1:14">
      <c r="A245" t="s">
        <v>270</v>
      </c>
      <c r="B245" s="2" t="str">
        <f>Hyperlink("https://www.diodes.com/assets/Datasheets/APSMCJ_SERIES.pdf")</f>
        <v>https://www.diodes.com/assets/Datasheets/APSMCJ_SERIES.pdf</v>
      </c>
      <c r="C245" t="str">
        <f>Hyperlink("https://www.diodes.com/part/view/APSMCJ10A%28LS%29","APSMCJ10A(LS)")</f>
        <v>APSMCJ10A(LS)</v>
      </c>
      <c r="D245" t="s">
        <v>44</v>
      </c>
      <c r="E245" t="s">
        <v>16</v>
      </c>
      <c r="F245" t="s">
        <v>17</v>
      </c>
      <c r="G245" t="s">
        <v>18</v>
      </c>
      <c r="I245">
        <v>8.6</v>
      </c>
      <c r="J245">
        <v>9.5</v>
      </c>
      <c r="K245">
        <v>10.5</v>
      </c>
      <c r="L245">
        <v>10</v>
      </c>
      <c r="M245">
        <v>14.5</v>
      </c>
      <c r="N245" t="s">
        <v>45</v>
      </c>
    </row>
    <row r="246" spans="1:14">
      <c r="A246" t="s">
        <v>271</v>
      </c>
      <c r="B246" s="2" t="str">
        <f>Hyperlink("https://www.diodes.com/assets/Datasheets/APSMCJ_SERIES.pdf")</f>
        <v>https://www.diodes.com/assets/Datasheets/APSMCJ_SERIES.pdf</v>
      </c>
      <c r="C246" t="str">
        <f>Hyperlink("https://www.diodes.com/part/view/APSMCJ10CA%28LS%29","APSMCJ10CA(LS)")</f>
        <v>APSMCJ10CA(LS)</v>
      </c>
      <c r="D246" t="s">
        <v>44</v>
      </c>
      <c r="E246" t="s">
        <v>16</v>
      </c>
      <c r="F246" t="s">
        <v>17</v>
      </c>
      <c r="G246" t="s">
        <v>21</v>
      </c>
      <c r="I246">
        <v>8.6</v>
      </c>
      <c r="J246">
        <v>9.5</v>
      </c>
      <c r="K246">
        <v>10.5</v>
      </c>
      <c r="L246">
        <v>10</v>
      </c>
      <c r="M246">
        <v>14.5</v>
      </c>
      <c r="N246" t="s">
        <v>45</v>
      </c>
    </row>
    <row r="247" spans="1:14">
      <c r="A247" t="s">
        <v>272</v>
      </c>
      <c r="B247" s="2" t="str">
        <f>Hyperlink("https://www.diodes.com/assets/Datasheets/APSMCJ_SERIES.pdf")</f>
        <v>https://www.diodes.com/assets/Datasheets/APSMCJ_SERIES.pdf</v>
      </c>
      <c r="C247" t="str">
        <f>Hyperlink("https://www.diodes.com/part/view/APSMCJ11A%28LS%29","APSMCJ11A(LS)")</f>
        <v>APSMCJ11A(LS)</v>
      </c>
      <c r="D247" t="s">
        <v>44</v>
      </c>
      <c r="E247" t="s">
        <v>16</v>
      </c>
      <c r="F247" t="s">
        <v>17</v>
      </c>
      <c r="G247" t="s">
        <v>18</v>
      </c>
      <c r="I247">
        <v>9.4</v>
      </c>
      <c r="J247">
        <v>10.5</v>
      </c>
      <c r="K247">
        <v>11.6</v>
      </c>
      <c r="L247">
        <v>0.5</v>
      </c>
      <c r="M247">
        <v>15.6</v>
      </c>
      <c r="N247" t="s">
        <v>45</v>
      </c>
    </row>
    <row r="248" spans="1:14">
      <c r="A248" t="s">
        <v>273</v>
      </c>
      <c r="B248" s="2" t="str">
        <f>Hyperlink("https://www.diodes.com/assets/Datasheets/APSMCJ_SERIES.pdf")</f>
        <v>https://www.diodes.com/assets/Datasheets/APSMCJ_SERIES.pdf</v>
      </c>
      <c r="C248" t="str">
        <f>Hyperlink("https://www.diodes.com/part/view/APSMCJ11CA%28LS%29","APSMCJ11CA(LS)")</f>
        <v>APSMCJ11CA(LS)</v>
      </c>
      <c r="D248" t="s">
        <v>44</v>
      </c>
      <c r="E248" t="s">
        <v>16</v>
      </c>
      <c r="F248" t="s">
        <v>17</v>
      </c>
      <c r="G248" t="s">
        <v>21</v>
      </c>
      <c r="I248">
        <v>9.4</v>
      </c>
      <c r="J248">
        <v>10.5</v>
      </c>
      <c r="K248">
        <v>11.6</v>
      </c>
      <c r="L248">
        <v>0.5</v>
      </c>
      <c r="M248">
        <v>15.6</v>
      </c>
      <c r="N248" t="s">
        <v>45</v>
      </c>
    </row>
    <row r="249" spans="1:14">
      <c r="A249" t="s">
        <v>274</v>
      </c>
      <c r="B249" s="2" t="str">
        <f>Hyperlink("https://www.diodes.com/assets/Datasheets/APSMCJ_SERIES.pdf")</f>
        <v>https://www.diodes.com/assets/Datasheets/APSMCJ_SERIES.pdf</v>
      </c>
      <c r="C249" t="str">
        <f>Hyperlink("https://www.diodes.com/part/view/APSMCJ12A%28LS%29","APSMCJ12A(LS)")</f>
        <v>APSMCJ12A(LS)</v>
      </c>
      <c r="D249" t="s">
        <v>44</v>
      </c>
      <c r="E249" t="s">
        <v>16</v>
      </c>
      <c r="F249" t="s">
        <v>17</v>
      </c>
      <c r="G249" t="s">
        <v>18</v>
      </c>
      <c r="I249">
        <v>10.2</v>
      </c>
      <c r="J249">
        <v>11.4</v>
      </c>
      <c r="K249">
        <v>12.6</v>
      </c>
      <c r="L249">
        <v>0.5</v>
      </c>
      <c r="M249">
        <v>16.7</v>
      </c>
      <c r="N249" t="s">
        <v>45</v>
      </c>
    </row>
    <row r="250" spans="1:14">
      <c r="A250" t="s">
        <v>275</v>
      </c>
      <c r="B250" s="2" t="str">
        <f>Hyperlink("https://www.diodes.com/assets/Datasheets/APSMCJ_SERIES.pdf")</f>
        <v>https://www.diodes.com/assets/Datasheets/APSMCJ_SERIES.pdf</v>
      </c>
      <c r="C250" t="str">
        <f>Hyperlink("https://www.diodes.com/part/view/APSMCJ12CA%28LS%29","APSMCJ12CA(LS)")</f>
        <v>APSMCJ12CA(LS)</v>
      </c>
      <c r="D250" t="s">
        <v>44</v>
      </c>
      <c r="E250" t="s">
        <v>16</v>
      </c>
      <c r="F250" t="s">
        <v>17</v>
      </c>
      <c r="G250" t="s">
        <v>21</v>
      </c>
      <c r="I250">
        <v>10.2</v>
      </c>
      <c r="J250">
        <v>11.4</v>
      </c>
      <c r="K250">
        <v>12.6</v>
      </c>
      <c r="L250">
        <v>0.5</v>
      </c>
      <c r="M250">
        <v>16.7</v>
      </c>
      <c r="N250" t="s">
        <v>45</v>
      </c>
    </row>
    <row r="251" spans="1:14">
      <c r="A251" t="s">
        <v>276</v>
      </c>
      <c r="B251" s="2" t="str">
        <f>Hyperlink("https://www.diodes.com/assets/Datasheets/APSMCJ_SERIES.pdf")</f>
        <v>https://www.diodes.com/assets/Datasheets/APSMCJ_SERIES.pdf</v>
      </c>
      <c r="C251" t="str">
        <f>Hyperlink("https://www.diodes.com/part/view/APSMCJ13A%28LS%29","APSMCJ13A(LS)")</f>
        <v>APSMCJ13A(LS)</v>
      </c>
      <c r="D251" t="s">
        <v>44</v>
      </c>
      <c r="E251" t="s">
        <v>16</v>
      </c>
      <c r="F251" t="s">
        <v>17</v>
      </c>
      <c r="G251" t="s">
        <v>18</v>
      </c>
      <c r="I251">
        <v>11.1</v>
      </c>
      <c r="J251">
        <v>12.4</v>
      </c>
      <c r="K251">
        <v>13.7</v>
      </c>
      <c r="L251">
        <v>0.5</v>
      </c>
      <c r="M251">
        <v>18.2</v>
      </c>
      <c r="N251" t="s">
        <v>45</v>
      </c>
    </row>
    <row r="252" spans="1:14">
      <c r="A252" t="s">
        <v>277</v>
      </c>
      <c r="B252" s="2" t="str">
        <f>Hyperlink("https://www.diodes.com/assets/Datasheets/APSMCJ_SERIES.pdf")</f>
        <v>https://www.diodes.com/assets/Datasheets/APSMCJ_SERIES.pdf</v>
      </c>
      <c r="C252" t="str">
        <f>Hyperlink("https://www.diodes.com/part/view/APSMCJ13CA%28LS%29","APSMCJ13CA(LS)")</f>
        <v>APSMCJ13CA(LS)</v>
      </c>
      <c r="D252" t="s">
        <v>44</v>
      </c>
      <c r="E252" t="s">
        <v>16</v>
      </c>
      <c r="F252" t="s">
        <v>17</v>
      </c>
      <c r="G252" t="s">
        <v>21</v>
      </c>
      <c r="I252">
        <v>11.1</v>
      </c>
      <c r="J252">
        <v>12.4</v>
      </c>
      <c r="K252">
        <v>13.7</v>
      </c>
      <c r="L252">
        <v>0.5</v>
      </c>
      <c r="M252">
        <v>18.2</v>
      </c>
      <c r="N252" t="s">
        <v>45</v>
      </c>
    </row>
    <row r="253" spans="1:14">
      <c r="A253" t="s">
        <v>278</v>
      </c>
      <c r="B253" s="2" t="str">
        <f>Hyperlink("https://www.diodes.com/assets/Datasheets/APSMCJ_SERIES.pdf")</f>
        <v>https://www.diodes.com/assets/Datasheets/APSMCJ_SERIES.pdf</v>
      </c>
      <c r="C253" t="str">
        <f>Hyperlink("https://www.diodes.com/part/view/APSMCJ15A%28LS%29","APSMCJ15A(LS)")</f>
        <v>APSMCJ15A(LS)</v>
      </c>
      <c r="D253" t="s">
        <v>44</v>
      </c>
      <c r="E253" t="s">
        <v>16</v>
      </c>
      <c r="F253" t="s">
        <v>17</v>
      </c>
      <c r="G253" t="s">
        <v>18</v>
      </c>
      <c r="I253">
        <v>12.8</v>
      </c>
      <c r="J253">
        <v>14.3</v>
      </c>
      <c r="K253">
        <v>15.8</v>
      </c>
      <c r="L253">
        <v>0.5</v>
      </c>
      <c r="M253">
        <v>21.2</v>
      </c>
      <c r="N253" t="s">
        <v>45</v>
      </c>
    </row>
    <row r="254" spans="1:14">
      <c r="A254" t="s">
        <v>279</v>
      </c>
      <c r="B254" s="2" t="str">
        <f>Hyperlink("https://www.diodes.com/assets/Datasheets/APSMCJ_SERIES.pdf")</f>
        <v>https://www.diodes.com/assets/Datasheets/APSMCJ_SERIES.pdf</v>
      </c>
      <c r="C254" t="str">
        <f>Hyperlink("https://www.diodes.com/part/view/APSMCJ15CA%28LS%29","APSMCJ15CA(LS)")</f>
        <v>APSMCJ15CA(LS)</v>
      </c>
      <c r="D254" t="s">
        <v>44</v>
      </c>
      <c r="E254" t="s">
        <v>16</v>
      </c>
      <c r="F254" t="s">
        <v>17</v>
      </c>
      <c r="G254" t="s">
        <v>21</v>
      </c>
      <c r="I254">
        <v>12.8</v>
      </c>
      <c r="J254">
        <v>14.3</v>
      </c>
      <c r="K254">
        <v>15.8</v>
      </c>
      <c r="L254">
        <v>0.5</v>
      </c>
      <c r="M254">
        <v>21.2</v>
      </c>
      <c r="N254" t="s">
        <v>45</v>
      </c>
    </row>
    <row r="255" spans="1:14">
      <c r="A255" t="s">
        <v>280</v>
      </c>
      <c r="B255" s="2" t="str">
        <f>Hyperlink("https://www.diodes.com/assets/Datasheets/APSMCJ_SERIES.pdf")</f>
        <v>https://www.diodes.com/assets/Datasheets/APSMCJ_SERIES.pdf</v>
      </c>
      <c r="C255" t="str">
        <f>Hyperlink("https://www.diodes.com/part/view/APSMCJ16A%28LS%29","APSMCJ16A(LS)")</f>
        <v>APSMCJ16A(LS)</v>
      </c>
      <c r="D255" t="s">
        <v>44</v>
      </c>
      <c r="E255" t="s">
        <v>16</v>
      </c>
      <c r="F255" t="s">
        <v>17</v>
      </c>
      <c r="G255" t="s">
        <v>18</v>
      </c>
      <c r="I255">
        <v>13.6</v>
      </c>
      <c r="J255">
        <v>15.2</v>
      </c>
      <c r="K255">
        <v>16.8</v>
      </c>
      <c r="L255">
        <v>0.5</v>
      </c>
      <c r="M255">
        <v>22.5</v>
      </c>
      <c r="N255" t="s">
        <v>45</v>
      </c>
    </row>
    <row r="256" spans="1:14">
      <c r="A256" t="s">
        <v>281</v>
      </c>
      <c r="B256" s="2" t="str">
        <f>Hyperlink("https://www.diodes.com/assets/Datasheets/APSMCJ_SERIES.pdf")</f>
        <v>https://www.diodes.com/assets/Datasheets/APSMCJ_SERIES.pdf</v>
      </c>
      <c r="C256" t="str">
        <f>Hyperlink("https://www.diodes.com/part/view/APSMCJ16CA%28LS%29","APSMCJ16CA(LS)")</f>
        <v>APSMCJ16CA(LS)</v>
      </c>
      <c r="D256" t="s">
        <v>44</v>
      </c>
      <c r="E256" t="s">
        <v>16</v>
      </c>
      <c r="F256" t="s">
        <v>17</v>
      </c>
      <c r="G256" t="s">
        <v>21</v>
      </c>
      <c r="I256">
        <v>13.6</v>
      </c>
      <c r="J256">
        <v>15.2</v>
      </c>
      <c r="K256">
        <v>16.8</v>
      </c>
      <c r="L256">
        <v>0.5</v>
      </c>
      <c r="M256">
        <v>22.5</v>
      </c>
      <c r="N256" t="s">
        <v>45</v>
      </c>
    </row>
    <row r="257" spans="1:14">
      <c r="A257" t="s">
        <v>282</v>
      </c>
      <c r="B257" s="2" t="str">
        <f>Hyperlink("https://www.diodes.com/assets/Datasheets/APSMCJ_SERIES.pdf")</f>
        <v>https://www.diodes.com/assets/Datasheets/APSMCJ_SERIES.pdf</v>
      </c>
      <c r="C257" t="str">
        <f>Hyperlink("https://www.diodes.com/part/view/APSMCJ18A%28LS%29","APSMCJ18A(LS)")</f>
        <v>APSMCJ18A(LS)</v>
      </c>
      <c r="D257" t="s">
        <v>44</v>
      </c>
      <c r="E257" t="s">
        <v>16</v>
      </c>
      <c r="F257" t="s">
        <v>17</v>
      </c>
      <c r="G257" t="s">
        <v>18</v>
      </c>
      <c r="I257">
        <v>15.3</v>
      </c>
      <c r="J257">
        <v>17.1</v>
      </c>
      <c r="K257">
        <v>18.9</v>
      </c>
      <c r="L257">
        <v>0.5</v>
      </c>
      <c r="M257">
        <v>25.2</v>
      </c>
      <c r="N257" t="s">
        <v>45</v>
      </c>
    </row>
    <row r="258" spans="1:14">
      <c r="A258" t="s">
        <v>283</v>
      </c>
      <c r="B258" s="2" t="str">
        <f>Hyperlink("https://www.diodes.com/assets/Datasheets/APSMCJ_SERIES.pdf")</f>
        <v>https://www.diodes.com/assets/Datasheets/APSMCJ_SERIES.pdf</v>
      </c>
      <c r="C258" t="str">
        <f>Hyperlink("https://www.diodes.com/part/view/APSMCJ18CA%28LS%29","APSMCJ18CA(LS)")</f>
        <v>APSMCJ18CA(LS)</v>
      </c>
      <c r="D258" t="s">
        <v>44</v>
      </c>
      <c r="E258" t="s">
        <v>16</v>
      </c>
      <c r="F258" t="s">
        <v>17</v>
      </c>
      <c r="G258" t="s">
        <v>21</v>
      </c>
      <c r="I258">
        <v>15.3</v>
      </c>
      <c r="J258">
        <v>17.1</v>
      </c>
      <c r="K258">
        <v>18.9</v>
      </c>
      <c r="L258">
        <v>0.5</v>
      </c>
      <c r="M258">
        <v>25.2</v>
      </c>
      <c r="N258" t="s">
        <v>45</v>
      </c>
    </row>
    <row r="259" spans="1:14">
      <c r="A259" t="s">
        <v>284</v>
      </c>
      <c r="B259" s="2" t="str">
        <f>Hyperlink("https://www.diodes.com/assets/Datasheets/APSMCJ_SERIES.pdf")</f>
        <v>https://www.diodes.com/assets/Datasheets/APSMCJ_SERIES.pdf</v>
      </c>
      <c r="C259" t="str">
        <f>Hyperlink("https://www.diodes.com/part/view/APSMCJ20A%28LS%29","APSMCJ20A(LS)")</f>
        <v>APSMCJ20A(LS)</v>
      </c>
      <c r="D259" t="s">
        <v>44</v>
      </c>
      <c r="E259" t="s">
        <v>16</v>
      </c>
      <c r="F259" t="s">
        <v>17</v>
      </c>
      <c r="G259" t="s">
        <v>18</v>
      </c>
      <c r="I259">
        <v>17.1</v>
      </c>
      <c r="J259">
        <v>19</v>
      </c>
      <c r="K259">
        <v>21</v>
      </c>
      <c r="L259">
        <v>0.5</v>
      </c>
      <c r="M259">
        <v>27.7</v>
      </c>
      <c r="N259" t="s">
        <v>45</v>
      </c>
    </row>
    <row r="260" spans="1:14">
      <c r="A260" t="s">
        <v>285</v>
      </c>
      <c r="B260" s="2" t="str">
        <f>Hyperlink("https://www.diodes.com/assets/Datasheets/APSMCJ_SERIES.pdf")</f>
        <v>https://www.diodes.com/assets/Datasheets/APSMCJ_SERIES.pdf</v>
      </c>
      <c r="C260" t="str">
        <f>Hyperlink("https://www.diodes.com/part/view/APSMCJ20CA%28LS%29","APSMCJ20CA(LS)")</f>
        <v>APSMCJ20CA(LS)</v>
      </c>
      <c r="D260" t="s">
        <v>44</v>
      </c>
      <c r="E260" t="s">
        <v>16</v>
      </c>
      <c r="F260" t="s">
        <v>17</v>
      </c>
      <c r="G260" t="s">
        <v>21</v>
      </c>
      <c r="I260">
        <v>17.1</v>
      </c>
      <c r="J260">
        <v>19</v>
      </c>
      <c r="K260">
        <v>21</v>
      </c>
      <c r="L260">
        <v>0.5</v>
      </c>
      <c r="M260">
        <v>27.7</v>
      </c>
      <c r="N260" t="s">
        <v>45</v>
      </c>
    </row>
    <row r="261" spans="1:14">
      <c r="A261" t="s">
        <v>286</v>
      </c>
      <c r="B261" s="2" t="str">
        <f>Hyperlink("https://www.diodes.com/assets/Datasheets/APSMCJ_SERIES.pdf")</f>
        <v>https://www.diodes.com/assets/Datasheets/APSMCJ_SERIES.pdf</v>
      </c>
      <c r="C261" t="str">
        <f>Hyperlink("https://www.diodes.com/part/view/APSMCJ22A%28LS%29","APSMCJ22A(LS)")</f>
        <v>APSMCJ22A(LS)</v>
      </c>
      <c r="D261" t="s">
        <v>44</v>
      </c>
      <c r="E261" t="s">
        <v>16</v>
      </c>
      <c r="F261" t="s">
        <v>17</v>
      </c>
      <c r="G261" t="s">
        <v>18</v>
      </c>
      <c r="I261">
        <v>18.8</v>
      </c>
      <c r="J261">
        <v>20.9</v>
      </c>
      <c r="K261">
        <v>23.1</v>
      </c>
      <c r="L261">
        <v>0.5</v>
      </c>
      <c r="M261">
        <v>30.6</v>
      </c>
      <c r="N261" t="s">
        <v>45</v>
      </c>
    </row>
    <row r="262" spans="1:14">
      <c r="A262" t="s">
        <v>287</v>
      </c>
      <c r="B262" s="2" t="str">
        <f>Hyperlink("https://www.diodes.com/assets/Datasheets/APSMCJ_SERIES.pdf")</f>
        <v>https://www.diodes.com/assets/Datasheets/APSMCJ_SERIES.pdf</v>
      </c>
      <c r="C262" t="str">
        <f>Hyperlink("https://www.diodes.com/part/view/APSMCJ22CA%28LS%29","APSMCJ22CA(LS)")</f>
        <v>APSMCJ22CA(LS)</v>
      </c>
      <c r="D262" t="s">
        <v>44</v>
      </c>
      <c r="E262" t="s">
        <v>16</v>
      </c>
      <c r="F262" t="s">
        <v>17</v>
      </c>
      <c r="G262" t="s">
        <v>21</v>
      </c>
      <c r="I262">
        <v>18.8</v>
      </c>
      <c r="J262">
        <v>20.9</v>
      </c>
      <c r="K262">
        <v>23.1</v>
      </c>
      <c r="L262">
        <v>0.5</v>
      </c>
      <c r="M262">
        <v>30.6</v>
      </c>
      <c r="N262" t="s">
        <v>45</v>
      </c>
    </row>
    <row r="263" spans="1:14">
      <c r="A263" t="s">
        <v>288</v>
      </c>
      <c r="B263" s="2" t="str">
        <f>Hyperlink("https://www.diodes.com/assets/Datasheets/APSMCJ_SERIES.pdf")</f>
        <v>https://www.diodes.com/assets/Datasheets/APSMCJ_SERIES.pdf</v>
      </c>
      <c r="C263" t="str">
        <f>Hyperlink("https://www.diodes.com/part/view/APSMCJ24A%28LS%29","APSMCJ24A(LS)")</f>
        <v>APSMCJ24A(LS)</v>
      </c>
      <c r="D263" t="s">
        <v>44</v>
      </c>
      <c r="E263" t="s">
        <v>16</v>
      </c>
      <c r="F263" t="s">
        <v>17</v>
      </c>
      <c r="G263" t="s">
        <v>18</v>
      </c>
      <c r="I263">
        <v>20.5</v>
      </c>
      <c r="J263">
        <v>22.8</v>
      </c>
      <c r="K263">
        <v>25.2</v>
      </c>
      <c r="L263">
        <v>0.5</v>
      </c>
      <c r="M263">
        <v>33.2</v>
      </c>
      <c r="N263" t="s">
        <v>45</v>
      </c>
    </row>
    <row r="264" spans="1:14">
      <c r="A264" t="s">
        <v>289</v>
      </c>
      <c r="B264" s="2" t="str">
        <f>Hyperlink("https://www.diodes.com/assets/Datasheets/APSMCJ_SERIES.pdf")</f>
        <v>https://www.diodes.com/assets/Datasheets/APSMCJ_SERIES.pdf</v>
      </c>
      <c r="C264" t="str">
        <f>Hyperlink("https://www.diodes.com/part/view/APSMCJ24CA%28LS%29","APSMCJ24CA(LS)")</f>
        <v>APSMCJ24CA(LS)</v>
      </c>
      <c r="D264" t="s">
        <v>44</v>
      </c>
      <c r="E264" t="s">
        <v>16</v>
      </c>
      <c r="F264" t="s">
        <v>17</v>
      </c>
      <c r="G264" t="s">
        <v>21</v>
      </c>
      <c r="I264">
        <v>20.5</v>
      </c>
      <c r="J264">
        <v>22.8</v>
      </c>
      <c r="K264">
        <v>25.2</v>
      </c>
      <c r="L264">
        <v>0.5</v>
      </c>
      <c r="M264">
        <v>33.2</v>
      </c>
      <c r="N264" t="s">
        <v>45</v>
      </c>
    </row>
    <row r="265" spans="1:14">
      <c r="A265" t="s">
        <v>290</v>
      </c>
      <c r="B265" s="2" t="str">
        <f>Hyperlink("https://www.diodes.com/assets/Datasheets/APSMCJ_SERIES.pdf")</f>
        <v>https://www.diodes.com/assets/Datasheets/APSMCJ_SERIES.pdf</v>
      </c>
      <c r="C265" t="str">
        <f>Hyperlink("https://www.diodes.com/part/view/APSMCJ27A%28LS%29","APSMCJ27A(LS)")</f>
        <v>APSMCJ27A(LS)</v>
      </c>
      <c r="D265" t="s">
        <v>44</v>
      </c>
      <c r="E265" t="s">
        <v>16</v>
      </c>
      <c r="F265" t="s">
        <v>17</v>
      </c>
      <c r="G265" t="s">
        <v>18</v>
      </c>
      <c r="I265">
        <v>23.1</v>
      </c>
      <c r="J265">
        <v>25.7</v>
      </c>
      <c r="K265">
        <v>28.4</v>
      </c>
      <c r="L265">
        <v>0.5</v>
      </c>
      <c r="M265">
        <v>37.5</v>
      </c>
      <c r="N265" t="s">
        <v>45</v>
      </c>
    </row>
    <row r="266" spans="1:14">
      <c r="A266" t="s">
        <v>291</v>
      </c>
      <c r="B266" s="2" t="str">
        <f>Hyperlink("https://www.diodes.com/assets/Datasheets/APSMCJ_SERIES.pdf")</f>
        <v>https://www.diodes.com/assets/Datasheets/APSMCJ_SERIES.pdf</v>
      </c>
      <c r="C266" t="str">
        <f>Hyperlink("https://www.diodes.com/part/view/APSMCJ27CA%28LS%29","APSMCJ27CA(LS)")</f>
        <v>APSMCJ27CA(LS)</v>
      </c>
      <c r="D266" t="s">
        <v>44</v>
      </c>
      <c r="E266" t="s">
        <v>16</v>
      </c>
      <c r="F266" t="s">
        <v>17</v>
      </c>
      <c r="G266" t="s">
        <v>21</v>
      </c>
      <c r="I266">
        <v>23.1</v>
      </c>
      <c r="J266">
        <v>25.7</v>
      </c>
      <c r="K266">
        <v>28.4</v>
      </c>
      <c r="L266">
        <v>0.5</v>
      </c>
      <c r="M266">
        <v>37.5</v>
      </c>
      <c r="N266" t="s">
        <v>45</v>
      </c>
    </row>
    <row r="267" spans="1:14">
      <c r="A267" t="s">
        <v>292</v>
      </c>
      <c r="B267" s="2" t="str">
        <f>Hyperlink("https://www.diodes.com/assets/Datasheets/APSMCJ_SERIES.pdf")</f>
        <v>https://www.diodes.com/assets/Datasheets/APSMCJ_SERIES.pdf</v>
      </c>
      <c r="C267" t="str">
        <f>Hyperlink("https://www.diodes.com/part/view/APSMCJ30A%28LS%29","APSMCJ30A(LS)")</f>
        <v>APSMCJ30A(LS)</v>
      </c>
      <c r="D267" t="s">
        <v>44</v>
      </c>
      <c r="E267" t="s">
        <v>16</v>
      </c>
      <c r="F267" t="s">
        <v>17</v>
      </c>
      <c r="G267" t="s">
        <v>18</v>
      </c>
      <c r="I267">
        <v>25.6</v>
      </c>
      <c r="J267">
        <v>28.5</v>
      </c>
      <c r="K267">
        <v>31.5</v>
      </c>
      <c r="L267">
        <v>0.5</v>
      </c>
      <c r="M267">
        <v>41.4</v>
      </c>
      <c r="N267" t="s">
        <v>45</v>
      </c>
    </row>
    <row r="268" spans="1:14">
      <c r="A268" t="s">
        <v>293</v>
      </c>
      <c r="B268" s="2" t="str">
        <f>Hyperlink("https://www.diodes.com/assets/Datasheets/APSMCJ_SERIES.pdf")</f>
        <v>https://www.diodes.com/assets/Datasheets/APSMCJ_SERIES.pdf</v>
      </c>
      <c r="C268" t="str">
        <f>Hyperlink("https://www.diodes.com/part/view/APSMCJ30CA%28LS%29","APSMCJ30CA(LS)")</f>
        <v>APSMCJ30CA(LS)</v>
      </c>
      <c r="D268" t="s">
        <v>44</v>
      </c>
      <c r="E268" t="s">
        <v>16</v>
      </c>
      <c r="F268" t="s">
        <v>17</v>
      </c>
      <c r="G268" t="s">
        <v>21</v>
      </c>
      <c r="I268">
        <v>25.6</v>
      </c>
      <c r="J268">
        <v>28.5</v>
      </c>
      <c r="K268">
        <v>31.5</v>
      </c>
      <c r="L268">
        <v>0.5</v>
      </c>
      <c r="M268">
        <v>41.4</v>
      </c>
      <c r="N268" t="s">
        <v>45</v>
      </c>
    </row>
    <row r="269" spans="1:14">
      <c r="A269" t="s">
        <v>294</v>
      </c>
      <c r="B269" s="2" t="str">
        <f>Hyperlink("https://www.diodes.com/assets/Datasheets/APSMCJ_SERIES.pdf")</f>
        <v>https://www.diodes.com/assets/Datasheets/APSMCJ_SERIES.pdf</v>
      </c>
      <c r="C269" t="str">
        <f>Hyperlink("https://www.diodes.com/part/view/APSMCJ33A%28LS%29","APSMCJ33A(LS)")</f>
        <v>APSMCJ33A(LS)</v>
      </c>
      <c r="D269" t="s">
        <v>44</v>
      </c>
      <c r="E269" t="s">
        <v>16</v>
      </c>
      <c r="F269" t="s">
        <v>17</v>
      </c>
      <c r="G269" t="s">
        <v>18</v>
      </c>
      <c r="I269">
        <v>28.2</v>
      </c>
      <c r="J269">
        <v>31.4</v>
      </c>
      <c r="K269">
        <v>34.7</v>
      </c>
      <c r="L269">
        <v>0.5</v>
      </c>
      <c r="M269">
        <v>45.7</v>
      </c>
      <c r="N269" t="s">
        <v>45</v>
      </c>
    </row>
    <row r="270" spans="1:14">
      <c r="A270" t="s">
        <v>295</v>
      </c>
      <c r="B270" s="2" t="str">
        <f>Hyperlink("https://www.diodes.com/assets/Datasheets/APSMCJ_SERIES.pdf")</f>
        <v>https://www.diodes.com/assets/Datasheets/APSMCJ_SERIES.pdf</v>
      </c>
      <c r="C270" t="str">
        <f>Hyperlink("https://www.diodes.com/part/view/APSMCJ33CA%28LS%29","APSMCJ33CA(LS)")</f>
        <v>APSMCJ33CA(LS)</v>
      </c>
      <c r="D270" t="s">
        <v>44</v>
      </c>
      <c r="E270" t="s">
        <v>16</v>
      </c>
      <c r="F270" t="s">
        <v>17</v>
      </c>
      <c r="G270" t="s">
        <v>21</v>
      </c>
      <c r="I270">
        <v>28.2</v>
      </c>
      <c r="J270">
        <v>31.4</v>
      </c>
      <c r="K270">
        <v>34.7</v>
      </c>
      <c r="L270">
        <v>0.5</v>
      </c>
      <c r="M270">
        <v>45.7</v>
      </c>
      <c r="N270" t="s">
        <v>45</v>
      </c>
    </row>
    <row r="271" spans="1:14">
      <c r="A271" t="s">
        <v>296</v>
      </c>
      <c r="B271" s="2" t="str">
        <f>Hyperlink("https://www.diodes.com/assets/Datasheets/APSMCJ_SERIES.pdf")</f>
        <v>https://www.diodes.com/assets/Datasheets/APSMCJ_SERIES.pdf</v>
      </c>
      <c r="C271" t="str">
        <f>Hyperlink("https://www.diodes.com/part/view/APSMCJ36A%28LS%29","APSMCJ36A(LS)")</f>
        <v>APSMCJ36A(LS)</v>
      </c>
      <c r="D271" t="s">
        <v>44</v>
      </c>
      <c r="E271" t="s">
        <v>16</v>
      </c>
      <c r="F271" t="s">
        <v>17</v>
      </c>
      <c r="G271" t="s">
        <v>18</v>
      </c>
      <c r="I271">
        <v>30.8</v>
      </c>
      <c r="J271">
        <v>34.2</v>
      </c>
      <c r="K271">
        <v>37.8</v>
      </c>
      <c r="L271">
        <v>0.5</v>
      </c>
      <c r="M271">
        <v>49.9</v>
      </c>
      <c r="N271" t="s">
        <v>45</v>
      </c>
    </row>
    <row r="272" spans="1:14">
      <c r="A272" t="s">
        <v>297</v>
      </c>
      <c r="B272" s="2" t="str">
        <f>Hyperlink("https://www.diodes.com/assets/Datasheets/APSMCJ_SERIES.pdf")</f>
        <v>https://www.diodes.com/assets/Datasheets/APSMCJ_SERIES.pdf</v>
      </c>
      <c r="C272" t="str">
        <f>Hyperlink("https://www.diodes.com/part/view/APSMCJ36CA%28LS%29","APSMCJ36CA(LS)")</f>
        <v>APSMCJ36CA(LS)</v>
      </c>
      <c r="D272" t="s">
        <v>44</v>
      </c>
      <c r="E272" t="s">
        <v>16</v>
      </c>
      <c r="F272" t="s">
        <v>17</v>
      </c>
      <c r="G272" t="s">
        <v>21</v>
      </c>
      <c r="I272">
        <v>30.8</v>
      </c>
      <c r="J272">
        <v>34.2</v>
      </c>
      <c r="K272">
        <v>37.8</v>
      </c>
      <c r="L272">
        <v>0.5</v>
      </c>
      <c r="M272">
        <v>49.9</v>
      </c>
      <c r="N272" t="s">
        <v>45</v>
      </c>
    </row>
    <row r="273" spans="1:14">
      <c r="A273" t="s">
        <v>298</v>
      </c>
      <c r="B273" s="2" t="str">
        <f>Hyperlink("https://www.diodes.com/assets/Datasheets/APSMCJ_SERIES.pdf")</f>
        <v>https://www.diodes.com/assets/Datasheets/APSMCJ_SERIES.pdf</v>
      </c>
      <c r="C273" t="str">
        <f>Hyperlink("https://www.diodes.com/part/view/APSMCJ39A%28LS%29","APSMCJ39A(LS)")</f>
        <v>APSMCJ39A(LS)</v>
      </c>
      <c r="D273" t="s">
        <v>44</v>
      </c>
      <c r="E273" t="s">
        <v>16</v>
      </c>
      <c r="F273" t="s">
        <v>17</v>
      </c>
      <c r="G273" t="s">
        <v>18</v>
      </c>
      <c r="I273">
        <v>33.3</v>
      </c>
      <c r="J273">
        <v>37.1</v>
      </c>
      <c r="K273">
        <v>41</v>
      </c>
      <c r="L273">
        <v>0.5</v>
      </c>
      <c r="M273">
        <v>53.9</v>
      </c>
      <c r="N273" t="s">
        <v>45</v>
      </c>
    </row>
    <row r="274" spans="1:14">
      <c r="A274" t="s">
        <v>299</v>
      </c>
      <c r="B274" s="2" t="str">
        <f>Hyperlink("https://www.diodes.com/assets/Datasheets/APSMCJ_SERIES.pdf")</f>
        <v>https://www.diodes.com/assets/Datasheets/APSMCJ_SERIES.pdf</v>
      </c>
      <c r="C274" t="str">
        <f>Hyperlink("https://www.diodes.com/part/view/APSMCJ39CA%28LS%29","APSMCJ39CA(LS)")</f>
        <v>APSMCJ39CA(LS)</v>
      </c>
      <c r="D274" t="s">
        <v>44</v>
      </c>
      <c r="E274" t="s">
        <v>16</v>
      </c>
      <c r="F274" t="s">
        <v>17</v>
      </c>
      <c r="G274" t="s">
        <v>21</v>
      </c>
      <c r="I274">
        <v>33.3</v>
      </c>
      <c r="J274">
        <v>37.1</v>
      </c>
      <c r="K274">
        <v>41</v>
      </c>
      <c r="L274">
        <v>0.5</v>
      </c>
      <c r="M274">
        <v>53.9</v>
      </c>
      <c r="N274" t="s">
        <v>45</v>
      </c>
    </row>
    <row r="275" spans="1:14">
      <c r="A275" t="s">
        <v>300</v>
      </c>
      <c r="B275" s="2" t="str">
        <f>Hyperlink("https://www.diodes.com/assets/Datasheets/APSMCJ_SERIES.pdf")</f>
        <v>https://www.diodes.com/assets/Datasheets/APSMCJ_SERIES.pdf</v>
      </c>
      <c r="C275" t="str">
        <f>Hyperlink("https://www.diodes.com/part/view/APSMCJ43A%28LS%29","APSMCJ43A(LS)")</f>
        <v>APSMCJ43A(LS)</v>
      </c>
      <c r="D275" t="s">
        <v>44</v>
      </c>
      <c r="E275" t="s">
        <v>16</v>
      </c>
      <c r="F275" t="s">
        <v>17</v>
      </c>
      <c r="G275" t="s">
        <v>18</v>
      </c>
      <c r="I275">
        <v>36.8</v>
      </c>
      <c r="J275">
        <v>40.9</v>
      </c>
      <c r="K275">
        <v>45.2</v>
      </c>
      <c r="L275">
        <v>0.5</v>
      </c>
      <c r="M275">
        <v>59.3</v>
      </c>
      <c r="N275" t="s">
        <v>45</v>
      </c>
    </row>
    <row r="276" spans="1:14">
      <c r="A276" t="s">
        <v>301</v>
      </c>
      <c r="B276" s="2" t="str">
        <f>Hyperlink("https://www.diodes.com/assets/Datasheets/APSMCJ_SERIES.pdf")</f>
        <v>https://www.diodes.com/assets/Datasheets/APSMCJ_SERIES.pdf</v>
      </c>
      <c r="C276" t="str">
        <f>Hyperlink("https://www.diodes.com/part/view/APSMCJ43CA%28LS%29","APSMCJ43CA(LS)")</f>
        <v>APSMCJ43CA(LS)</v>
      </c>
      <c r="D276" t="s">
        <v>44</v>
      </c>
      <c r="E276" t="s">
        <v>16</v>
      </c>
      <c r="F276" t="s">
        <v>17</v>
      </c>
      <c r="G276" t="s">
        <v>21</v>
      </c>
      <c r="I276">
        <v>36.8</v>
      </c>
      <c r="J276">
        <v>40.9</v>
      </c>
      <c r="K276">
        <v>45.2</v>
      </c>
      <c r="L276">
        <v>0.5</v>
      </c>
      <c r="M276">
        <v>59.3</v>
      </c>
      <c r="N276" t="s">
        <v>45</v>
      </c>
    </row>
    <row r="277" spans="1:14">
      <c r="A277" t="s">
        <v>302</v>
      </c>
      <c r="B277" s="2" t="str">
        <f>Hyperlink("https://www.diodes.com/assets/Datasheets/APSMCJ_SERIES.pdf")</f>
        <v>https://www.diodes.com/assets/Datasheets/APSMCJ_SERIES.pdf</v>
      </c>
      <c r="C277" t="str">
        <f>Hyperlink("https://www.diodes.com/part/view/APSMCJ47A%28LS%29","APSMCJ47A(LS)")</f>
        <v>APSMCJ47A(LS)</v>
      </c>
      <c r="D277" t="s">
        <v>44</v>
      </c>
      <c r="E277" t="s">
        <v>16</v>
      </c>
      <c r="F277" t="s">
        <v>17</v>
      </c>
      <c r="G277" t="s">
        <v>18</v>
      </c>
      <c r="I277">
        <v>40.2</v>
      </c>
      <c r="J277">
        <v>44.7</v>
      </c>
      <c r="K277">
        <v>49.4</v>
      </c>
      <c r="L277">
        <v>0.5</v>
      </c>
      <c r="M277">
        <v>64.8</v>
      </c>
      <c r="N277" t="s">
        <v>45</v>
      </c>
    </row>
    <row r="278" spans="1:14">
      <c r="A278" t="s">
        <v>303</v>
      </c>
      <c r="B278" s="2" t="str">
        <f>Hyperlink("https://www.diodes.com/assets/Datasheets/APSMCJ_SERIES.pdf")</f>
        <v>https://www.diodes.com/assets/Datasheets/APSMCJ_SERIES.pdf</v>
      </c>
      <c r="C278" t="str">
        <f>Hyperlink("https://www.diodes.com/part/view/APSMCJ47CA%28LS%29","APSMCJ47CA(LS)")</f>
        <v>APSMCJ47CA(LS)</v>
      </c>
      <c r="D278" t="s">
        <v>44</v>
      </c>
      <c r="E278" t="s">
        <v>16</v>
      </c>
      <c r="F278" t="s">
        <v>17</v>
      </c>
      <c r="G278" t="s">
        <v>21</v>
      </c>
      <c r="I278">
        <v>40.2</v>
      </c>
      <c r="J278">
        <v>44.7</v>
      </c>
      <c r="K278">
        <v>49.4</v>
      </c>
      <c r="L278">
        <v>0.5</v>
      </c>
      <c r="M278">
        <v>64.8</v>
      </c>
      <c r="N278" t="s">
        <v>45</v>
      </c>
    </row>
    <row r="279" spans="1:14">
      <c r="A279" t="s">
        <v>304</v>
      </c>
      <c r="B279" s="2" t="str">
        <f>Hyperlink("https://www.diodes.com/assets/Datasheets/APSMCJ_SERIES.pdf")</f>
        <v>https://www.diodes.com/assets/Datasheets/APSMCJ_SERIES.pdf</v>
      </c>
      <c r="C279" t="str">
        <f>Hyperlink("https://www.diodes.com/part/view/APSMCJ51A%28LS%29","APSMCJ51A(LS)")</f>
        <v>APSMCJ51A(LS)</v>
      </c>
      <c r="D279" t="s">
        <v>44</v>
      </c>
      <c r="E279" t="s">
        <v>16</v>
      </c>
      <c r="F279" t="s">
        <v>17</v>
      </c>
      <c r="G279" t="s">
        <v>18</v>
      </c>
      <c r="I279">
        <v>43.6</v>
      </c>
      <c r="J279">
        <v>48.5</v>
      </c>
      <c r="K279">
        <v>53.6</v>
      </c>
      <c r="L279">
        <v>0.5</v>
      </c>
      <c r="M279">
        <v>70.1</v>
      </c>
      <c r="N279" t="s">
        <v>45</v>
      </c>
    </row>
    <row r="280" spans="1:14">
      <c r="A280" t="s">
        <v>305</v>
      </c>
      <c r="B280" s="2" t="str">
        <f>Hyperlink("https://www.diodes.com/assets/Datasheets/APSMCJ_SERIES.pdf")</f>
        <v>https://www.diodes.com/assets/Datasheets/APSMCJ_SERIES.pdf</v>
      </c>
      <c r="C280" t="str">
        <f>Hyperlink("https://www.diodes.com/part/view/APSMCJ51CA%28LS%29","APSMCJ51CA(LS)")</f>
        <v>APSMCJ51CA(LS)</v>
      </c>
      <c r="D280" t="s">
        <v>44</v>
      </c>
      <c r="E280" t="s">
        <v>16</v>
      </c>
      <c r="F280" t="s">
        <v>17</v>
      </c>
      <c r="G280" t="s">
        <v>21</v>
      </c>
      <c r="I280">
        <v>43.6</v>
      </c>
      <c r="J280">
        <v>48.5</v>
      </c>
      <c r="K280">
        <v>53.6</v>
      </c>
      <c r="L280">
        <v>0.5</v>
      </c>
      <c r="M280">
        <v>70.1</v>
      </c>
      <c r="N280" t="s">
        <v>45</v>
      </c>
    </row>
    <row r="281" spans="1:14">
      <c r="A281" t="s">
        <v>306</v>
      </c>
      <c r="B281" s="2" t="str">
        <f>Hyperlink("https://www.diodes.com/assets/Datasheets/APSMCJ_SERIES.pdf")</f>
        <v>https://www.diodes.com/assets/Datasheets/APSMCJ_SERIES.pdf</v>
      </c>
      <c r="C281" t="str">
        <f>Hyperlink("https://www.diodes.com/part/view/APSMCJ56A%28LS%29","APSMCJ56A(LS)")</f>
        <v>APSMCJ56A(LS)</v>
      </c>
      <c r="D281" t="s">
        <v>44</v>
      </c>
      <c r="E281" t="s">
        <v>16</v>
      </c>
      <c r="F281" t="s">
        <v>17</v>
      </c>
      <c r="G281" t="s">
        <v>18</v>
      </c>
      <c r="I281">
        <v>47.8</v>
      </c>
      <c r="J281">
        <v>53.2</v>
      </c>
      <c r="K281">
        <v>58.8</v>
      </c>
      <c r="L281">
        <v>0.5</v>
      </c>
      <c r="M281">
        <v>77</v>
      </c>
      <c r="N281" t="s">
        <v>45</v>
      </c>
    </row>
    <row r="282" spans="1:14">
      <c r="A282" t="s">
        <v>307</v>
      </c>
      <c r="B282" s="2" t="str">
        <f>Hyperlink("https://www.diodes.com/assets/Datasheets/APSMCJ_SERIES.pdf")</f>
        <v>https://www.diodes.com/assets/Datasheets/APSMCJ_SERIES.pdf</v>
      </c>
      <c r="C282" t="str">
        <f>Hyperlink("https://www.diodes.com/part/view/APSMCJ56CA%28LS%29","APSMCJ56CA(LS)")</f>
        <v>APSMCJ56CA(LS)</v>
      </c>
      <c r="D282" t="s">
        <v>44</v>
      </c>
      <c r="E282" t="s">
        <v>16</v>
      </c>
      <c r="F282" t="s">
        <v>17</v>
      </c>
      <c r="G282" t="s">
        <v>21</v>
      </c>
      <c r="I282">
        <v>47.8</v>
      </c>
      <c r="J282">
        <v>53.2</v>
      </c>
      <c r="K282">
        <v>58.8</v>
      </c>
      <c r="L282">
        <v>0.5</v>
      </c>
      <c r="M282">
        <v>77</v>
      </c>
      <c r="N282" t="s">
        <v>45</v>
      </c>
    </row>
    <row r="283" spans="1:14">
      <c r="A283" t="s">
        <v>308</v>
      </c>
      <c r="B283" s="2" t="str">
        <f>Hyperlink("https://www.diodes.com/assets/Datasheets/APSMCJ_SERIES.pdf")</f>
        <v>https://www.diodes.com/assets/Datasheets/APSMCJ_SERIES.pdf</v>
      </c>
      <c r="C283" t="str">
        <f>Hyperlink("https://www.diodes.com/part/view/APSMCJ6.8A%28LS%29","APSMCJ6.8A(LS)")</f>
        <v>APSMCJ6.8A(LS)</v>
      </c>
      <c r="D283" t="s">
        <v>44</v>
      </c>
      <c r="E283" t="s">
        <v>16</v>
      </c>
      <c r="F283" t="s">
        <v>17</v>
      </c>
      <c r="G283" t="s">
        <v>18</v>
      </c>
      <c r="I283">
        <v>5.8</v>
      </c>
      <c r="J283">
        <v>6.45</v>
      </c>
      <c r="K283">
        <v>7.13</v>
      </c>
      <c r="L283">
        <v>1000</v>
      </c>
      <c r="M283">
        <v>10.5</v>
      </c>
      <c r="N283" t="s">
        <v>45</v>
      </c>
    </row>
    <row r="284" spans="1:14">
      <c r="A284" t="s">
        <v>309</v>
      </c>
      <c r="B284" s="2" t="str">
        <f>Hyperlink("https://www.diodes.com/assets/Datasheets/APSMCJ_SERIES.pdf")</f>
        <v>https://www.diodes.com/assets/Datasheets/APSMCJ_SERIES.pdf</v>
      </c>
      <c r="C284" t="str">
        <f>Hyperlink("https://www.diodes.com/part/view/APSMCJ6.8CA%28LS%29","APSMCJ6.8CA(LS)")</f>
        <v>APSMCJ6.8CA(LS)</v>
      </c>
      <c r="D284" t="s">
        <v>44</v>
      </c>
      <c r="E284" t="s">
        <v>16</v>
      </c>
      <c r="F284" t="s">
        <v>17</v>
      </c>
      <c r="G284" t="s">
        <v>21</v>
      </c>
      <c r="I284">
        <v>5.8</v>
      </c>
      <c r="J284">
        <v>6.45</v>
      </c>
      <c r="K284">
        <v>7.13</v>
      </c>
      <c r="L284">
        <v>1000</v>
      </c>
      <c r="M284">
        <v>10.5</v>
      </c>
      <c r="N284" t="s">
        <v>45</v>
      </c>
    </row>
    <row r="285" spans="1:14">
      <c r="A285" t="s">
        <v>310</v>
      </c>
      <c r="B285" s="2" t="str">
        <f>Hyperlink("https://www.diodes.com/assets/Datasheets/APSMCJ_SERIES.pdf")</f>
        <v>https://www.diodes.com/assets/Datasheets/APSMCJ_SERIES.pdf</v>
      </c>
      <c r="C285" t="str">
        <f>Hyperlink("https://www.diodes.com/part/view/APSMCJ62A%28LS%29","APSMCJ62A(LS)")</f>
        <v>APSMCJ62A(LS)</v>
      </c>
      <c r="D285" t="s">
        <v>44</v>
      </c>
      <c r="E285" t="s">
        <v>16</v>
      </c>
      <c r="F285" t="s">
        <v>17</v>
      </c>
      <c r="G285" t="s">
        <v>18</v>
      </c>
      <c r="I285">
        <v>53</v>
      </c>
      <c r="J285">
        <v>58.9</v>
      </c>
      <c r="K285">
        <v>65.1</v>
      </c>
      <c r="L285">
        <v>0.5</v>
      </c>
      <c r="M285">
        <v>85</v>
      </c>
      <c r="N285" t="s">
        <v>45</v>
      </c>
    </row>
    <row r="286" spans="1:14">
      <c r="A286" t="s">
        <v>311</v>
      </c>
      <c r="B286" s="2" t="str">
        <f>Hyperlink("https://www.diodes.com/assets/Datasheets/APSMCJ_SERIES.pdf")</f>
        <v>https://www.diodes.com/assets/Datasheets/APSMCJ_SERIES.pdf</v>
      </c>
      <c r="C286" t="str">
        <f>Hyperlink("https://www.diodes.com/part/view/APSMCJ62CA%28LS%29","APSMCJ62CA(LS)")</f>
        <v>APSMCJ62CA(LS)</v>
      </c>
      <c r="D286" t="s">
        <v>44</v>
      </c>
      <c r="E286" t="s">
        <v>16</v>
      </c>
      <c r="F286" t="s">
        <v>17</v>
      </c>
      <c r="G286" t="s">
        <v>21</v>
      </c>
      <c r="I286">
        <v>53</v>
      </c>
      <c r="J286">
        <v>58.9</v>
      </c>
      <c r="K286">
        <v>65.1</v>
      </c>
      <c r="L286">
        <v>0.5</v>
      </c>
      <c r="M286">
        <v>85</v>
      </c>
      <c r="N286" t="s">
        <v>45</v>
      </c>
    </row>
    <row r="287" spans="1:14">
      <c r="A287" t="s">
        <v>312</v>
      </c>
      <c r="B287" s="2" t="str">
        <f>Hyperlink("https://www.diodes.com/assets/Datasheets/APSMCJ_SERIES.pdf")</f>
        <v>https://www.diodes.com/assets/Datasheets/APSMCJ_SERIES.pdf</v>
      </c>
      <c r="C287" t="str">
        <f>Hyperlink("https://www.diodes.com/part/view/APSMCJ68A%28LS%29","APSMCJ68A(LS)")</f>
        <v>APSMCJ68A(LS)</v>
      </c>
      <c r="D287" t="s">
        <v>44</v>
      </c>
      <c r="E287" t="s">
        <v>16</v>
      </c>
      <c r="F287" t="s">
        <v>17</v>
      </c>
      <c r="G287" t="s">
        <v>18</v>
      </c>
      <c r="I287">
        <v>58.1</v>
      </c>
      <c r="J287">
        <v>64.6</v>
      </c>
      <c r="K287">
        <v>71.4</v>
      </c>
      <c r="L287">
        <v>0.5</v>
      </c>
      <c r="M287">
        <v>92</v>
      </c>
      <c r="N287" t="s">
        <v>45</v>
      </c>
    </row>
    <row r="288" spans="1:14">
      <c r="A288" t="s">
        <v>313</v>
      </c>
      <c r="B288" s="2" t="str">
        <f>Hyperlink("https://www.diodes.com/assets/Datasheets/APSMCJ_SERIES.pdf")</f>
        <v>https://www.diodes.com/assets/Datasheets/APSMCJ_SERIES.pdf</v>
      </c>
      <c r="C288" t="str">
        <f>Hyperlink("https://www.diodes.com/part/view/APSMCJ68CA%28LS%29","APSMCJ68CA(LS)")</f>
        <v>APSMCJ68CA(LS)</v>
      </c>
      <c r="D288" t="s">
        <v>44</v>
      </c>
      <c r="E288" t="s">
        <v>16</v>
      </c>
      <c r="F288" t="s">
        <v>17</v>
      </c>
      <c r="G288" t="s">
        <v>21</v>
      </c>
      <c r="I288">
        <v>58.1</v>
      </c>
      <c r="J288">
        <v>64.6</v>
      </c>
      <c r="K288">
        <v>71.4</v>
      </c>
      <c r="L288">
        <v>0.5</v>
      </c>
      <c r="M288">
        <v>92</v>
      </c>
      <c r="N288" t="s">
        <v>45</v>
      </c>
    </row>
    <row r="289" spans="1:14">
      <c r="A289" t="s">
        <v>314</v>
      </c>
      <c r="B289" s="2" t="str">
        <f>Hyperlink("https://www.diodes.com/assets/Datasheets/APSMCJ_SERIES.pdf")</f>
        <v>https://www.diodes.com/assets/Datasheets/APSMCJ_SERIES.pdf</v>
      </c>
      <c r="C289" t="str">
        <f>Hyperlink("https://www.diodes.com/part/view/APSMCJ7.5A%28LS%29","APSMCJ7.5A(LS)")</f>
        <v>APSMCJ7.5A(LS)</v>
      </c>
      <c r="D289" t="s">
        <v>44</v>
      </c>
      <c r="E289" t="s">
        <v>16</v>
      </c>
      <c r="F289" t="s">
        <v>17</v>
      </c>
      <c r="G289" t="s">
        <v>18</v>
      </c>
      <c r="I289">
        <v>6.4</v>
      </c>
      <c r="J289">
        <v>7.13</v>
      </c>
      <c r="K289">
        <v>7.88</v>
      </c>
      <c r="L289">
        <v>500</v>
      </c>
      <c r="M289">
        <v>11.3</v>
      </c>
      <c r="N289" t="s">
        <v>45</v>
      </c>
    </row>
    <row r="290" spans="1:14">
      <c r="A290" t="s">
        <v>315</v>
      </c>
      <c r="B290" s="2" t="str">
        <f>Hyperlink("https://www.diodes.com/assets/Datasheets/APSMCJ_SERIES.pdf")</f>
        <v>https://www.diodes.com/assets/Datasheets/APSMCJ_SERIES.pdf</v>
      </c>
      <c r="C290" t="str">
        <f>Hyperlink("https://www.diodes.com/part/view/APSMCJ7.5CA%28LS%29","APSMCJ7.5CA(LS)")</f>
        <v>APSMCJ7.5CA(LS)</v>
      </c>
      <c r="D290" t="s">
        <v>44</v>
      </c>
      <c r="E290" t="s">
        <v>16</v>
      </c>
      <c r="F290" t="s">
        <v>17</v>
      </c>
      <c r="G290" t="s">
        <v>21</v>
      </c>
      <c r="I290">
        <v>6.4</v>
      </c>
      <c r="J290">
        <v>7.13</v>
      </c>
      <c r="K290">
        <v>7.88</v>
      </c>
      <c r="L290">
        <v>500</v>
      </c>
      <c r="M290">
        <v>11.3</v>
      </c>
      <c r="N290" t="s">
        <v>45</v>
      </c>
    </row>
    <row r="291" spans="1:14">
      <c r="A291" t="s">
        <v>316</v>
      </c>
      <c r="B291" s="2" t="str">
        <f>Hyperlink("https://www.diodes.com/assets/Datasheets/APSMCJ_SERIES.pdf")</f>
        <v>https://www.diodes.com/assets/Datasheets/APSMCJ_SERIES.pdf</v>
      </c>
      <c r="C291" t="str">
        <f>Hyperlink("https://www.diodes.com/part/view/APSMCJ75A%28LS%29","APSMCJ75A(LS)")</f>
        <v>APSMCJ75A(LS)</v>
      </c>
      <c r="D291" t="s">
        <v>44</v>
      </c>
      <c r="E291" t="s">
        <v>16</v>
      </c>
      <c r="F291" t="s">
        <v>17</v>
      </c>
      <c r="G291" t="s">
        <v>18</v>
      </c>
      <c r="I291">
        <v>64.7</v>
      </c>
      <c r="J291">
        <v>71.3</v>
      </c>
      <c r="K291">
        <v>78.8</v>
      </c>
      <c r="L291">
        <v>0.5</v>
      </c>
      <c r="M291">
        <v>103</v>
      </c>
      <c r="N291" t="s">
        <v>45</v>
      </c>
    </row>
    <row r="292" spans="1:14">
      <c r="A292" t="s">
        <v>317</v>
      </c>
      <c r="B292" s="2" t="str">
        <f>Hyperlink("https://www.diodes.com/assets/Datasheets/APSMCJ_SERIES.pdf")</f>
        <v>https://www.diodes.com/assets/Datasheets/APSMCJ_SERIES.pdf</v>
      </c>
      <c r="C292" t="str">
        <f>Hyperlink("https://www.diodes.com/part/view/APSMCJ75CA%28LS%29","APSMCJ75CA(LS)")</f>
        <v>APSMCJ75CA(LS)</v>
      </c>
      <c r="D292" t="s">
        <v>44</v>
      </c>
      <c r="E292" t="s">
        <v>16</v>
      </c>
      <c r="F292" t="s">
        <v>17</v>
      </c>
      <c r="G292" t="s">
        <v>21</v>
      </c>
      <c r="I292">
        <v>64.7</v>
      </c>
      <c r="J292">
        <v>71.3</v>
      </c>
      <c r="K292">
        <v>78.8</v>
      </c>
      <c r="L292">
        <v>0.5</v>
      </c>
      <c r="M292">
        <v>103</v>
      </c>
      <c r="N292" t="s">
        <v>45</v>
      </c>
    </row>
    <row r="293" spans="1:14">
      <c r="A293" t="s">
        <v>318</v>
      </c>
      <c r="B293" s="2" t="str">
        <f>Hyperlink("https://www.diodes.com/assets/Datasheets/APSMCJ_SERIES.pdf")</f>
        <v>https://www.diodes.com/assets/Datasheets/APSMCJ_SERIES.pdf</v>
      </c>
      <c r="C293" t="str">
        <f>Hyperlink("https://www.diodes.com/part/view/APSMCJ8.2A%28LS%29","APSMCJ8.2A(LS)")</f>
        <v>APSMCJ8.2A(LS)</v>
      </c>
      <c r="D293" t="s">
        <v>44</v>
      </c>
      <c r="E293" t="s">
        <v>16</v>
      </c>
      <c r="F293" t="s">
        <v>17</v>
      </c>
      <c r="G293" t="s">
        <v>18</v>
      </c>
      <c r="I293">
        <v>7</v>
      </c>
      <c r="J293">
        <v>7.79</v>
      </c>
      <c r="K293">
        <v>8.61</v>
      </c>
      <c r="L293">
        <v>200</v>
      </c>
      <c r="M293">
        <v>12.1</v>
      </c>
      <c r="N293" t="s">
        <v>45</v>
      </c>
    </row>
    <row r="294" spans="1:14">
      <c r="A294" t="s">
        <v>319</v>
      </c>
      <c r="B294" s="2" t="str">
        <f>Hyperlink("https://www.diodes.com/assets/Datasheets/APSMCJ_SERIES.pdf")</f>
        <v>https://www.diodes.com/assets/Datasheets/APSMCJ_SERIES.pdf</v>
      </c>
      <c r="C294" t="str">
        <f>Hyperlink("https://www.diodes.com/part/view/APSMCJ8.2CA%28LS%29","APSMCJ8.2CA(LS)")</f>
        <v>APSMCJ8.2CA(LS)</v>
      </c>
      <c r="D294" t="s">
        <v>44</v>
      </c>
      <c r="E294" t="s">
        <v>16</v>
      </c>
      <c r="F294" t="s">
        <v>17</v>
      </c>
      <c r="G294" t="s">
        <v>21</v>
      </c>
      <c r="I294">
        <v>7</v>
      </c>
      <c r="J294">
        <v>7.79</v>
      </c>
      <c r="K294">
        <v>8.61</v>
      </c>
      <c r="L294">
        <v>200</v>
      </c>
      <c r="M294">
        <v>12.1</v>
      </c>
      <c r="N294" t="s">
        <v>45</v>
      </c>
    </row>
    <row r="295" spans="1:14">
      <c r="A295" t="s">
        <v>320</v>
      </c>
      <c r="B295" s="2" t="str">
        <f>Hyperlink("https://www.diodes.com/assets/Datasheets/APSMCJ_SERIES.pdf")</f>
        <v>https://www.diodes.com/assets/Datasheets/APSMCJ_SERIES.pdf</v>
      </c>
      <c r="C295" t="str">
        <f>Hyperlink("https://www.diodes.com/part/view/APSMCJ82A%28LS%29","APSMCJ82A(LS)")</f>
        <v>APSMCJ82A(LS)</v>
      </c>
      <c r="D295" t="s">
        <v>44</v>
      </c>
      <c r="E295" t="s">
        <v>16</v>
      </c>
      <c r="F295" t="s">
        <v>17</v>
      </c>
      <c r="G295" t="s">
        <v>18</v>
      </c>
      <c r="I295">
        <v>70.1</v>
      </c>
      <c r="J295">
        <v>77.9</v>
      </c>
      <c r="K295">
        <v>86.1</v>
      </c>
      <c r="L295">
        <v>0.5</v>
      </c>
      <c r="M295">
        <v>113</v>
      </c>
      <c r="N295" t="s">
        <v>45</v>
      </c>
    </row>
    <row r="296" spans="1:14">
      <c r="A296" t="s">
        <v>321</v>
      </c>
      <c r="B296" s="2" t="str">
        <f>Hyperlink("https://www.diodes.com/assets/Datasheets/APSMCJ_SERIES.pdf")</f>
        <v>https://www.diodes.com/assets/Datasheets/APSMCJ_SERIES.pdf</v>
      </c>
      <c r="C296" t="str">
        <f>Hyperlink("https://www.diodes.com/part/view/APSMCJ82CA%28LS%29","APSMCJ82CA(LS)")</f>
        <v>APSMCJ82CA(LS)</v>
      </c>
      <c r="D296" t="s">
        <v>44</v>
      </c>
      <c r="E296" t="s">
        <v>16</v>
      </c>
      <c r="F296" t="s">
        <v>17</v>
      </c>
      <c r="G296" t="s">
        <v>21</v>
      </c>
      <c r="I296">
        <v>70.1</v>
      </c>
      <c r="J296">
        <v>77.9</v>
      </c>
      <c r="K296">
        <v>86.1</v>
      </c>
      <c r="L296">
        <v>0.5</v>
      </c>
      <c r="M296">
        <v>113</v>
      </c>
      <c r="N296" t="s">
        <v>45</v>
      </c>
    </row>
    <row r="297" spans="1:14">
      <c r="A297" t="s">
        <v>322</v>
      </c>
      <c r="B297" s="2" t="str">
        <f>Hyperlink("https://www.diodes.com/assets/Datasheets/APSMCJ_SERIES.pdf")</f>
        <v>https://www.diodes.com/assets/Datasheets/APSMCJ_SERIES.pdf</v>
      </c>
      <c r="C297" t="str">
        <f>Hyperlink("https://www.diodes.com/part/view/APSMCJ9.1A%28LS%29","APSMCJ9.1A(LS)")</f>
        <v>APSMCJ9.1A(LS)</v>
      </c>
      <c r="D297" t="s">
        <v>44</v>
      </c>
      <c r="E297" t="s">
        <v>16</v>
      </c>
      <c r="F297" t="s">
        <v>17</v>
      </c>
      <c r="G297" t="s">
        <v>18</v>
      </c>
      <c r="I297">
        <v>7.8</v>
      </c>
      <c r="J297">
        <v>8.65</v>
      </c>
      <c r="K297">
        <v>9.56</v>
      </c>
      <c r="L297">
        <v>50</v>
      </c>
      <c r="M297">
        <v>13.4</v>
      </c>
      <c r="N297" t="s">
        <v>45</v>
      </c>
    </row>
    <row r="298" spans="1:14">
      <c r="A298" t="s">
        <v>323</v>
      </c>
      <c r="B298" s="2" t="str">
        <f>Hyperlink("https://www.diodes.com/assets/Datasheets/APSMCJ_SERIES.pdf")</f>
        <v>https://www.diodes.com/assets/Datasheets/APSMCJ_SERIES.pdf</v>
      </c>
      <c r="C298" t="str">
        <f>Hyperlink("https://www.diodes.com/part/view/APSMCJ9.1CA%28LS%29","APSMCJ9.1CA(LS)")</f>
        <v>APSMCJ9.1CA(LS)</v>
      </c>
      <c r="D298" t="s">
        <v>44</v>
      </c>
      <c r="E298" t="s">
        <v>16</v>
      </c>
      <c r="F298" t="s">
        <v>17</v>
      </c>
      <c r="G298" t="s">
        <v>21</v>
      </c>
      <c r="I298">
        <v>7.8</v>
      </c>
      <c r="J298">
        <v>8.65</v>
      </c>
      <c r="K298">
        <v>9.56</v>
      </c>
      <c r="L298">
        <v>50</v>
      </c>
      <c r="M298">
        <v>13.4</v>
      </c>
      <c r="N298" t="s">
        <v>45</v>
      </c>
    </row>
    <row r="299" spans="1:14">
      <c r="A299" t="s">
        <v>324</v>
      </c>
      <c r="B299" s="2" t="str">
        <f>Hyperlink("https://www.diodes.com/assets/Datasheets/ASMA6J_SERIES_LS.pdf")</f>
        <v>https://www.diodes.com/assets/Datasheets/ASMA6J_SERIES_LS.pdf</v>
      </c>
      <c r="C299" t="str">
        <f>Hyperlink("https://www.diodes.com/part/view/ASMA6J10A%28LS%29","ASMA6J10A(LS)")</f>
        <v>ASMA6J10A(LS)</v>
      </c>
      <c r="D299" t="s">
        <v>44</v>
      </c>
      <c r="E299" t="s">
        <v>16</v>
      </c>
      <c r="F299" t="s">
        <v>17</v>
      </c>
      <c r="G299" t="s">
        <v>18</v>
      </c>
      <c r="I299">
        <v>10</v>
      </c>
      <c r="J299">
        <v>11.1</v>
      </c>
      <c r="K299">
        <v>12.3</v>
      </c>
      <c r="L299">
        <v>0.2</v>
      </c>
      <c r="M299">
        <v>15.7</v>
      </c>
      <c r="N299" t="s">
        <v>154</v>
      </c>
    </row>
    <row r="300" spans="1:14">
      <c r="A300" t="s">
        <v>325</v>
      </c>
      <c r="B300" s="2" t="str">
        <f>Hyperlink("https://www.diodes.com/assets/Datasheets/ASMA6J_SERIES_LS.pdf")</f>
        <v>https://www.diodes.com/assets/Datasheets/ASMA6J_SERIES_LS.pdf</v>
      </c>
      <c r="C300" t="str">
        <f>Hyperlink("https://www.diodes.com/part/view/ASMA6J10CA%28LS%29","ASMA6J10CA(LS)")</f>
        <v>ASMA6J10CA(LS)</v>
      </c>
      <c r="D300" t="s">
        <v>44</v>
      </c>
      <c r="E300" t="s">
        <v>16</v>
      </c>
      <c r="F300" t="s">
        <v>17</v>
      </c>
      <c r="G300" t="s">
        <v>21</v>
      </c>
      <c r="I300">
        <v>10</v>
      </c>
      <c r="J300">
        <v>11.1</v>
      </c>
      <c r="K300">
        <v>12.3</v>
      </c>
      <c r="L300">
        <v>0.2</v>
      </c>
      <c r="M300">
        <v>15.7</v>
      </c>
      <c r="N300" t="s">
        <v>154</v>
      </c>
    </row>
    <row r="301" spans="1:14">
      <c r="A301" t="s">
        <v>326</v>
      </c>
      <c r="B301" s="2" t="str">
        <f>Hyperlink("https://www.diodes.com/assets/Datasheets/ASMA6J_SERIES_LS.pdf")</f>
        <v>https://www.diodes.com/assets/Datasheets/ASMA6J_SERIES_LS.pdf</v>
      </c>
      <c r="C301" t="str">
        <f>Hyperlink("https://www.diodes.com/part/view/ASMA6J11A%28LS%29","ASMA6J11A(LS)")</f>
        <v>ASMA6J11A(LS)</v>
      </c>
      <c r="D301" t="s">
        <v>44</v>
      </c>
      <c r="E301" t="s">
        <v>16</v>
      </c>
      <c r="F301" t="s">
        <v>17</v>
      </c>
      <c r="G301" t="s">
        <v>18</v>
      </c>
      <c r="I301">
        <v>11</v>
      </c>
      <c r="J301">
        <v>12.2</v>
      </c>
      <c r="K301">
        <v>13.5</v>
      </c>
      <c r="L301">
        <v>0.2</v>
      </c>
      <c r="M301">
        <v>18.2</v>
      </c>
      <c r="N301" t="s">
        <v>154</v>
      </c>
    </row>
    <row r="302" spans="1:14">
      <c r="A302" t="s">
        <v>327</v>
      </c>
      <c r="B302" s="2" t="str">
        <f>Hyperlink("https://www.diodes.com/assets/Datasheets/ASMA6J_SERIES_LS.pdf")</f>
        <v>https://www.diodes.com/assets/Datasheets/ASMA6J_SERIES_LS.pdf</v>
      </c>
      <c r="C302" t="str">
        <f>Hyperlink("https://www.diodes.com/part/view/ASMA6J11CA%28LS%29","ASMA6J11CA(LS)")</f>
        <v>ASMA6J11CA(LS)</v>
      </c>
      <c r="D302" t="s">
        <v>44</v>
      </c>
      <c r="E302" t="s">
        <v>16</v>
      </c>
      <c r="F302" t="s">
        <v>17</v>
      </c>
      <c r="G302" t="s">
        <v>21</v>
      </c>
      <c r="I302">
        <v>11</v>
      </c>
      <c r="J302">
        <v>12.2</v>
      </c>
      <c r="K302">
        <v>13.5</v>
      </c>
      <c r="L302">
        <v>0.2</v>
      </c>
      <c r="M302">
        <v>18.2</v>
      </c>
      <c r="N302" t="s">
        <v>154</v>
      </c>
    </row>
    <row r="303" spans="1:14">
      <c r="A303" t="s">
        <v>328</v>
      </c>
      <c r="B303" s="2" t="str">
        <f>Hyperlink("https://www.diodes.com/assets/Datasheets/ASMA6J_SERIES_LS.pdf")</f>
        <v>https://www.diodes.com/assets/Datasheets/ASMA6J_SERIES_LS.pdf</v>
      </c>
      <c r="C303" t="str">
        <f>Hyperlink("https://www.diodes.com/part/view/ASMA6J12A%28LS%29","ASMA6J12A(LS)")</f>
        <v>ASMA6J12A(LS)</v>
      </c>
      <c r="D303" t="s">
        <v>44</v>
      </c>
      <c r="E303" t="s">
        <v>16</v>
      </c>
      <c r="F303" t="s">
        <v>17</v>
      </c>
      <c r="G303" t="s">
        <v>18</v>
      </c>
      <c r="I303">
        <v>12</v>
      </c>
      <c r="J303">
        <v>13.3</v>
      </c>
      <c r="K303">
        <v>14.7</v>
      </c>
      <c r="L303">
        <v>0.2</v>
      </c>
      <c r="M303">
        <v>18.8</v>
      </c>
      <c r="N303" t="s">
        <v>154</v>
      </c>
    </row>
    <row r="304" spans="1:14">
      <c r="A304" t="s">
        <v>329</v>
      </c>
      <c r="B304" s="2" t="str">
        <f>Hyperlink("https://www.diodes.com/assets/Datasheets/ASMA6J_SERIES_LS.pdf")</f>
        <v>https://www.diodes.com/assets/Datasheets/ASMA6J_SERIES_LS.pdf</v>
      </c>
      <c r="C304" t="str">
        <f>Hyperlink("https://www.diodes.com/part/view/ASMA6J12CA%28LS%29","ASMA6J12CA(LS)")</f>
        <v>ASMA6J12CA(LS)</v>
      </c>
      <c r="D304" t="s">
        <v>44</v>
      </c>
      <c r="E304" t="s">
        <v>16</v>
      </c>
      <c r="F304" t="s">
        <v>17</v>
      </c>
      <c r="G304" t="s">
        <v>21</v>
      </c>
      <c r="I304">
        <v>12</v>
      </c>
      <c r="J304">
        <v>13.3</v>
      </c>
      <c r="K304">
        <v>14.7</v>
      </c>
      <c r="L304">
        <v>0.2</v>
      </c>
      <c r="M304">
        <v>18.8</v>
      </c>
      <c r="N304" t="s">
        <v>154</v>
      </c>
    </row>
    <row r="305" spans="1:14">
      <c r="A305" t="s">
        <v>330</v>
      </c>
      <c r="B305" s="2" t="str">
        <f>Hyperlink("https://www.diodes.com/assets/Datasheets/ASMA6J_SERIES_LS.pdf")</f>
        <v>https://www.diodes.com/assets/Datasheets/ASMA6J_SERIES_LS.pdf</v>
      </c>
      <c r="C305" t="str">
        <f>Hyperlink("https://www.diodes.com/part/view/ASMA6J13A%28LS%29","ASMA6J13A(LS)")</f>
        <v>ASMA6J13A(LS)</v>
      </c>
      <c r="D305" t="s">
        <v>44</v>
      </c>
      <c r="E305" t="s">
        <v>16</v>
      </c>
      <c r="F305" t="s">
        <v>17</v>
      </c>
      <c r="G305" t="s">
        <v>18</v>
      </c>
      <c r="I305">
        <v>13</v>
      </c>
      <c r="J305">
        <v>14.4</v>
      </c>
      <c r="K305">
        <v>15.9</v>
      </c>
      <c r="L305">
        <v>0.2</v>
      </c>
      <c r="M305">
        <v>20.4</v>
      </c>
      <c r="N305" t="s">
        <v>154</v>
      </c>
    </row>
    <row r="306" spans="1:14">
      <c r="A306" t="s">
        <v>331</v>
      </c>
      <c r="B306" s="2" t="str">
        <f>Hyperlink("https://www.diodes.com/assets/Datasheets/ASMA6J_SERIES_LS.pdf")</f>
        <v>https://www.diodes.com/assets/Datasheets/ASMA6J_SERIES_LS.pdf</v>
      </c>
      <c r="C306" t="str">
        <f>Hyperlink("https://www.diodes.com/part/view/ASMA6J13CA%28LS%29","ASMA6J13CA(LS)")</f>
        <v>ASMA6J13CA(LS)</v>
      </c>
      <c r="D306" t="s">
        <v>44</v>
      </c>
      <c r="E306" t="s">
        <v>16</v>
      </c>
      <c r="F306" t="s">
        <v>17</v>
      </c>
      <c r="G306" t="s">
        <v>21</v>
      </c>
      <c r="I306">
        <v>13</v>
      </c>
      <c r="J306">
        <v>14.4</v>
      </c>
      <c r="K306">
        <v>15.9</v>
      </c>
      <c r="L306">
        <v>0.2</v>
      </c>
      <c r="M306">
        <v>20.4</v>
      </c>
      <c r="N306" t="s">
        <v>154</v>
      </c>
    </row>
    <row r="307" spans="1:14">
      <c r="A307" t="s">
        <v>332</v>
      </c>
      <c r="B307" s="2" t="str">
        <f>Hyperlink("https://www.diodes.com/assets/Datasheets/ASMA6J_SERIES_LS.pdf")</f>
        <v>https://www.diodes.com/assets/Datasheets/ASMA6J_SERIES_LS.pdf</v>
      </c>
      <c r="C307" t="str">
        <f>Hyperlink("https://www.diodes.com/part/view/ASMA6J14A%28LS%29","ASMA6J14A(LS)")</f>
        <v>ASMA6J14A(LS)</v>
      </c>
      <c r="D307" t="s">
        <v>44</v>
      </c>
      <c r="E307" t="s">
        <v>16</v>
      </c>
      <c r="F307" t="s">
        <v>17</v>
      </c>
      <c r="G307" t="s">
        <v>18</v>
      </c>
      <c r="I307">
        <v>14</v>
      </c>
      <c r="J307">
        <v>15.6</v>
      </c>
      <c r="K307">
        <v>17.2</v>
      </c>
      <c r="L307">
        <v>0.2</v>
      </c>
      <c r="M307">
        <v>23.2</v>
      </c>
      <c r="N307" t="s">
        <v>154</v>
      </c>
    </row>
    <row r="308" spans="1:14">
      <c r="A308" t="s">
        <v>333</v>
      </c>
      <c r="B308" s="2" t="str">
        <f>Hyperlink("https://www.diodes.com/assets/Datasheets/ASMA6J_SERIES_LS.pdf")</f>
        <v>https://www.diodes.com/assets/Datasheets/ASMA6J_SERIES_LS.pdf</v>
      </c>
      <c r="C308" t="str">
        <f>Hyperlink("https://www.diodes.com/part/view/ASMA6J14CA%28LS%29","ASMA6J14CA(LS)")</f>
        <v>ASMA6J14CA(LS)</v>
      </c>
      <c r="D308" t="s">
        <v>44</v>
      </c>
      <c r="E308" t="s">
        <v>16</v>
      </c>
      <c r="F308" t="s">
        <v>17</v>
      </c>
      <c r="G308" t="s">
        <v>21</v>
      </c>
      <c r="I308">
        <v>14</v>
      </c>
      <c r="J308">
        <v>15.6</v>
      </c>
      <c r="K308">
        <v>17.2</v>
      </c>
      <c r="L308">
        <v>0.2</v>
      </c>
      <c r="M308">
        <v>23.2</v>
      </c>
      <c r="N308" t="s">
        <v>154</v>
      </c>
    </row>
    <row r="309" spans="1:14">
      <c r="A309" t="s">
        <v>334</v>
      </c>
      <c r="B309" s="2" t="str">
        <f>Hyperlink("https://www.diodes.com/assets/Datasheets/ASMA6J_SERIES_LS.pdf")</f>
        <v>https://www.diodes.com/assets/Datasheets/ASMA6J_SERIES_LS.pdf</v>
      </c>
      <c r="C309" t="str">
        <f>Hyperlink("https://www.diodes.com/part/view/ASMA6J15A%28LS%29","ASMA6J15A(LS)")</f>
        <v>ASMA6J15A(LS)</v>
      </c>
      <c r="D309" t="s">
        <v>44</v>
      </c>
      <c r="E309" t="s">
        <v>16</v>
      </c>
      <c r="F309" t="s">
        <v>17</v>
      </c>
      <c r="G309" t="s">
        <v>18</v>
      </c>
      <c r="I309">
        <v>15</v>
      </c>
      <c r="J309">
        <v>16.7</v>
      </c>
      <c r="K309">
        <v>18.5</v>
      </c>
      <c r="L309">
        <v>0.2</v>
      </c>
      <c r="M309">
        <v>23.6</v>
      </c>
      <c r="N309" t="s">
        <v>154</v>
      </c>
    </row>
    <row r="310" spans="1:14">
      <c r="A310" t="s">
        <v>335</v>
      </c>
      <c r="B310" s="2" t="str">
        <f>Hyperlink("https://www.diodes.com/assets/Datasheets/ASMA6J_SERIES_LS.pdf")</f>
        <v>https://www.diodes.com/assets/Datasheets/ASMA6J_SERIES_LS.pdf</v>
      </c>
      <c r="C310" t="str">
        <f>Hyperlink("https://www.diodes.com/part/view/ASMA6J15CA%28LS%29","ASMA6J15CA(LS)")</f>
        <v>ASMA6J15CA(LS)</v>
      </c>
      <c r="D310" t="s">
        <v>44</v>
      </c>
      <c r="E310" t="s">
        <v>16</v>
      </c>
      <c r="F310" t="s">
        <v>17</v>
      </c>
      <c r="G310" t="s">
        <v>21</v>
      </c>
      <c r="I310">
        <v>15</v>
      </c>
      <c r="J310">
        <v>16.7</v>
      </c>
      <c r="K310">
        <v>18.5</v>
      </c>
      <c r="L310">
        <v>0.2</v>
      </c>
      <c r="M310">
        <v>23.6</v>
      </c>
      <c r="N310" t="s">
        <v>154</v>
      </c>
    </row>
    <row r="311" spans="1:14">
      <c r="A311" t="s">
        <v>336</v>
      </c>
      <c r="B311" s="2" t="str">
        <f>Hyperlink("https://www.diodes.com/assets/Datasheets/ASMA6J_SERIES_LS.pdf")</f>
        <v>https://www.diodes.com/assets/Datasheets/ASMA6J_SERIES_LS.pdf</v>
      </c>
      <c r="C311" t="str">
        <f>Hyperlink("https://www.diodes.com/part/view/ASMA6J16A%28LS%29","ASMA6J16A(LS)")</f>
        <v>ASMA6J16A(LS)</v>
      </c>
      <c r="D311" t="s">
        <v>44</v>
      </c>
      <c r="E311" t="s">
        <v>16</v>
      </c>
      <c r="F311" t="s">
        <v>17</v>
      </c>
      <c r="G311" t="s">
        <v>18</v>
      </c>
      <c r="I311">
        <v>16</v>
      </c>
      <c r="J311">
        <v>17.8</v>
      </c>
      <c r="K311">
        <v>19.7</v>
      </c>
      <c r="L311">
        <v>0.2</v>
      </c>
      <c r="M311">
        <v>26</v>
      </c>
      <c r="N311" t="s">
        <v>154</v>
      </c>
    </row>
    <row r="312" spans="1:14">
      <c r="A312" t="s">
        <v>337</v>
      </c>
      <c r="B312" s="2" t="str">
        <f>Hyperlink("https://www.diodes.com/assets/Datasheets/ASMA6J_SERIES_LS.pdf")</f>
        <v>https://www.diodes.com/assets/Datasheets/ASMA6J_SERIES_LS.pdf</v>
      </c>
      <c r="C312" t="str">
        <f>Hyperlink("https://www.diodes.com/part/view/ASMA6J16CA%28LS%29","ASMA6J16CA(LS)")</f>
        <v>ASMA6J16CA(LS)</v>
      </c>
      <c r="D312" t="s">
        <v>44</v>
      </c>
      <c r="E312" t="s">
        <v>16</v>
      </c>
      <c r="F312" t="s">
        <v>17</v>
      </c>
      <c r="G312" t="s">
        <v>21</v>
      </c>
      <c r="I312">
        <v>16</v>
      </c>
      <c r="J312">
        <v>17.8</v>
      </c>
      <c r="K312">
        <v>19.7</v>
      </c>
      <c r="L312">
        <v>0.2</v>
      </c>
      <c r="M312">
        <v>26</v>
      </c>
      <c r="N312" t="s">
        <v>154</v>
      </c>
    </row>
    <row r="313" spans="1:14">
      <c r="A313" t="s">
        <v>338</v>
      </c>
      <c r="B313" s="2" t="str">
        <f>Hyperlink("https://www.diodes.com/assets/Datasheets/ASMA6J_SERIES_LS.pdf")</f>
        <v>https://www.diodes.com/assets/Datasheets/ASMA6J_SERIES_LS.pdf</v>
      </c>
      <c r="C313" t="str">
        <f>Hyperlink("https://www.diodes.com/part/view/ASMA6J17A%28LS%29","ASMA6J17A(LS)")</f>
        <v>ASMA6J17A(LS)</v>
      </c>
      <c r="D313" t="s">
        <v>44</v>
      </c>
      <c r="E313" t="s">
        <v>16</v>
      </c>
      <c r="F313" t="s">
        <v>17</v>
      </c>
      <c r="G313" t="s">
        <v>18</v>
      </c>
      <c r="I313">
        <v>17</v>
      </c>
      <c r="J313">
        <v>18.9</v>
      </c>
      <c r="K313">
        <v>20.9</v>
      </c>
      <c r="L313">
        <v>0.2</v>
      </c>
      <c r="M313">
        <v>27.6</v>
      </c>
      <c r="N313" t="s">
        <v>154</v>
      </c>
    </row>
    <row r="314" spans="1:14">
      <c r="A314" t="s">
        <v>339</v>
      </c>
      <c r="B314" s="2" t="str">
        <f>Hyperlink("https://www.diodes.com/assets/Datasheets/ASMA6J_SERIES_LS.pdf")</f>
        <v>https://www.diodes.com/assets/Datasheets/ASMA6J_SERIES_LS.pdf</v>
      </c>
      <c r="C314" t="str">
        <f>Hyperlink("https://www.diodes.com/part/view/ASMA6J17CA%28LS%29","ASMA6J17CA(LS)")</f>
        <v>ASMA6J17CA(LS)</v>
      </c>
      <c r="D314" t="s">
        <v>44</v>
      </c>
      <c r="E314" t="s">
        <v>16</v>
      </c>
      <c r="F314" t="s">
        <v>17</v>
      </c>
      <c r="G314" t="s">
        <v>21</v>
      </c>
      <c r="I314">
        <v>17</v>
      </c>
      <c r="J314">
        <v>18.9</v>
      </c>
      <c r="K314">
        <v>20.9</v>
      </c>
      <c r="L314">
        <v>0.2</v>
      </c>
      <c r="M314">
        <v>27.6</v>
      </c>
      <c r="N314" t="s">
        <v>154</v>
      </c>
    </row>
    <row r="315" spans="1:14">
      <c r="A315" t="s">
        <v>340</v>
      </c>
      <c r="B315" s="2" t="str">
        <f>Hyperlink("https://www.diodes.com/assets/Datasheets/ASMA6J_SERIES_LS.pdf")</f>
        <v>https://www.diodes.com/assets/Datasheets/ASMA6J_SERIES_LS.pdf</v>
      </c>
      <c r="C315" t="str">
        <f>Hyperlink("https://www.diodes.com/part/view/ASMA6J18A%28LS%29","ASMA6J18A(LS)")</f>
        <v>ASMA6J18A(LS)</v>
      </c>
      <c r="D315" t="s">
        <v>44</v>
      </c>
      <c r="E315" t="s">
        <v>16</v>
      </c>
      <c r="F315" t="s">
        <v>17</v>
      </c>
      <c r="G315" t="s">
        <v>18</v>
      </c>
      <c r="I315">
        <v>18</v>
      </c>
      <c r="J315">
        <v>20</v>
      </c>
      <c r="K315">
        <v>22.1</v>
      </c>
      <c r="L315">
        <v>0.2</v>
      </c>
      <c r="M315">
        <v>28.3</v>
      </c>
      <c r="N315" t="s">
        <v>154</v>
      </c>
    </row>
    <row r="316" spans="1:14">
      <c r="A316" t="s">
        <v>341</v>
      </c>
      <c r="B316" s="2" t="str">
        <f>Hyperlink("https://www.diodes.com/assets/Datasheets/ASMA6J_SERIES_LS.pdf")</f>
        <v>https://www.diodes.com/assets/Datasheets/ASMA6J_SERIES_LS.pdf</v>
      </c>
      <c r="C316" t="str">
        <f>Hyperlink("https://www.diodes.com/part/view/ASMA6J18CA%28LS%29","ASMA6J18CA(LS)")</f>
        <v>ASMA6J18CA(LS)</v>
      </c>
      <c r="D316" t="s">
        <v>44</v>
      </c>
      <c r="E316" t="s">
        <v>16</v>
      </c>
      <c r="F316" t="s">
        <v>17</v>
      </c>
      <c r="G316" t="s">
        <v>21</v>
      </c>
      <c r="I316">
        <v>18</v>
      </c>
      <c r="J316">
        <v>20</v>
      </c>
      <c r="K316">
        <v>22.1</v>
      </c>
      <c r="L316">
        <v>0.2</v>
      </c>
      <c r="M316">
        <v>28.3</v>
      </c>
      <c r="N316" t="s">
        <v>154</v>
      </c>
    </row>
    <row r="317" spans="1:14">
      <c r="A317" t="s">
        <v>342</v>
      </c>
      <c r="B317" s="2" t="str">
        <f>Hyperlink("https://www.diodes.com/assets/Datasheets/ASMA6J_SERIES_LS.pdf")</f>
        <v>https://www.diodes.com/assets/Datasheets/ASMA6J_SERIES_LS.pdf</v>
      </c>
      <c r="C317" t="str">
        <f>Hyperlink("https://www.diodes.com/part/view/ASMA6J20A%28LS%29","ASMA6J20A(LS)")</f>
        <v>ASMA6J20A(LS)</v>
      </c>
      <c r="D317" t="s">
        <v>44</v>
      </c>
      <c r="E317" t="s">
        <v>16</v>
      </c>
      <c r="F317" t="s">
        <v>17</v>
      </c>
      <c r="G317" t="s">
        <v>18</v>
      </c>
      <c r="I317">
        <v>20</v>
      </c>
      <c r="J317">
        <v>22.2</v>
      </c>
      <c r="K317">
        <v>24.5</v>
      </c>
      <c r="L317">
        <v>0.2</v>
      </c>
      <c r="M317">
        <v>31.4</v>
      </c>
      <c r="N317" t="s">
        <v>154</v>
      </c>
    </row>
    <row r="318" spans="1:14">
      <c r="A318" t="s">
        <v>343</v>
      </c>
      <c r="B318" s="2" t="str">
        <f>Hyperlink("https://www.diodes.com/assets/Datasheets/ASMA6J_SERIES_LS.pdf")</f>
        <v>https://www.diodes.com/assets/Datasheets/ASMA6J_SERIES_LS.pdf</v>
      </c>
      <c r="C318" t="str">
        <f>Hyperlink("https://www.diodes.com/part/view/ASMA6J20CA%28LS%29","ASMA6J20CA(LS)")</f>
        <v>ASMA6J20CA(LS)</v>
      </c>
      <c r="D318" t="s">
        <v>44</v>
      </c>
      <c r="E318" t="s">
        <v>16</v>
      </c>
      <c r="F318" t="s">
        <v>17</v>
      </c>
      <c r="G318" t="s">
        <v>21</v>
      </c>
      <c r="I318">
        <v>20</v>
      </c>
      <c r="J318">
        <v>22.2</v>
      </c>
      <c r="K318">
        <v>24.5</v>
      </c>
      <c r="L318">
        <v>0.2</v>
      </c>
      <c r="M318">
        <v>31.4</v>
      </c>
      <c r="N318" t="s">
        <v>154</v>
      </c>
    </row>
    <row r="319" spans="1:14">
      <c r="A319" t="s">
        <v>344</v>
      </c>
      <c r="B319" s="2" t="str">
        <f>Hyperlink("https://www.diodes.com/assets/Datasheets/ASMA6J_SERIES_LS.pdf")</f>
        <v>https://www.diodes.com/assets/Datasheets/ASMA6J_SERIES_LS.pdf</v>
      </c>
      <c r="C319" t="str">
        <f>Hyperlink("https://www.diodes.com/part/view/ASMA6J22A%28LS%29","ASMA6J22A(LS)")</f>
        <v>ASMA6J22A(LS)</v>
      </c>
      <c r="D319" t="s">
        <v>44</v>
      </c>
      <c r="E319" t="s">
        <v>16</v>
      </c>
      <c r="F319" t="s">
        <v>17</v>
      </c>
      <c r="G319" t="s">
        <v>18</v>
      </c>
      <c r="I319">
        <v>22</v>
      </c>
      <c r="J319">
        <v>24.4</v>
      </c>
      <c r="K319">
        <v>27</v>
      </c>
      <c r="L319">
        <v>0.2</v>
      </c>
      <c r="M319">
        <v>35.5</v>
      </c>
      <c r="N319" t="s">
        <v>154</v>
      </c>
    </row>
    <row r="320" spans="1:14">
      <c r="A320" t="s">
        <v>345</v>
      </c>
      <c r="B320" s="2" t="str">
        <f>Hyperlink("https://www.diodes.com/assets/Datasheets/ASMA6J_SERIES_LS.pdf")</f>
        <v>https://www.diodes.com/assets/Datasheets/ASMA6J_SERIES_LS.pdf</v>
      </c>
      <c r="C320" t="str">
        <f>Hyperlink("https://www.diodes.com/part/view/ASMA6J22CA%28LS%29","ASMA6J22CA(LS)")</f>
        <v>ASMA6J22CA(LS)</v>
      </c>
      <c r="D320" t="s">
        <v>44</v>
      </c>
      <c r="E320" t="s">
        <v>16</v>
      </c>
      <c r="F320" t="s">
        <v>17</v>
      </c>
      <c r="G320" t="s">
        <v>21</v>
      </c>
      <c r="I320">
        <v>22</v>
      </c>
      <c r="J320">
        <v>24.4</v>
      </c>
      <c r="K320">
        <v>27</v>
      </c>
      <c r="L320">
        <v>0.2</v>
      </c>
      <c r="M320">
        <v>35.5</v>
      </c>
      <c r="N320" t="s">
        <v>154</v>
      </c>
    </row>
    <row r="321" spans="1:14">
      <c r="A321" t="s">
        <v>346</v>
      </c>
      <c r="B321" s="2" t="str">
        <f>Hyperlink("https://www.diodes.com/assets/Datasheets/ASMA6J_SERIES_LS.pdf")</f>
        <v>https://www.diodes.com/assets/Datasheets/ASMA6J_SERIES_LS.pdf</v>
      </c>
      <c r="C321" t="str">
        <f>Hyperlink("https://www.diodes.com/part/view/ASMA6J24A%28LS%29","ASMA6J24A(LS)")</f>
        <v>ASMA6J24A(LS)</v>
      </c>
      <c r="D321" t="s">
        <v>44</v>
      </c>
      <c r="E321" t="s">
        <v>16</v>
      </c>
      <c r="F321" t="s">
        <v>17</v>
      </c>
      <c r="G321" t="s">
        <v>18</v>
      </c>
      <c r="I321">
        <v>24</v>
      </c>
      <c r="J321">
        <v>26.7</v>
      </c>
      <c r="K321">
        <v>29.5</v>
      </c>
      <c r="L321">
        <v>0.2</v>
      </c>
      <c r="M321">
        <v>37.8</v>
      </c>
      <c r="N321" t="s">
        <v>154</v>
      </c>
    </row>
    <row r="322" spans="1:14">
      <c r="A322" t="s">
        <v>347</v>
      </c>
      <c r="B322" s="2" t="str">
        <f>Hyperlink("https://www.diodes.com/assets/Datasheets/ASMA6J_SERIES_LS.pdf")</f>
        <v>https://www.diodes.com/assets/Datasheets/ASMA6J_SERIES_LS.pdf</v>
      </c>
      <c r="C322" t="str">
        <f>Hyperlink("https://www.diodes.com/part/view/ASMA6J24CA%28LS%29","ASMA6J24CA(LS)")</f>
        <v>ASMA6J24CA(LS)</v>
      </c>
      <c r="D322" t="s">
        <v>44</v>
      </c>
      <c r="E322" t="s">
        <v>16</v>
      </c>
      <c r="F322" t="s">
        <v>17</v>
      </c>
      <c r="G322" t="s">
        <v>21</v>
      </c>
      <c r="I322">
        <v>24</v>
      </c>
      <c r="J322">
        <v>26.7</v>
      </c>
      <c r="K322">
        <v>29.5</v>
      </c>
      <c r="L322">
        <v>0.2</v>
      </c>
      <c r="M322">
        <v>37.8</v>
      </c>
      <c r="N322" t="s">
        <v>154</v>
      </c>
    </row>
    <row r="323" spans="1:14">
      <c r="A323" t="s">
        <v>348</v>
      </c>
      <c r="B323" s="2" t="str">
        <f>Hyperlink("https://www.diodes.com/assets/Datasheets/ASMA6J_SERIES_LS.pdf")</f>
        <v>https://www.diodes.com/assets/Datasheets/ASMA6J_SERIES_LS.pdf</v>
      </c>
      <c r="C323" t="str">
        <f>Hyperlink("https://www.diodes.com/part/view/ASMA6J26A%28LS%29","ASMA6J26A(LS)")</f>
        <v>ASMA6J26A(LS)</v>
      </c>
      <c r="D323" t="s">
        <v>44</v>
      </c>
      <c r="E323" t="s">
        <v>16</v>
      </c>
      <c r="F323" t="s">
        <v>17</v>
      </c>
      <c r="G323" t="s">
        <v>18</v>
      </c>
      <c r="I323">
        <v>26</v>
      </c>
      <c r="J323">
        <v>28.9</v>
      </c>
      <c r="K323">
        <v>31.9</v>
      </c>
      <c r="L323">
        <v>0.2</v>
      </c>
      <c r="M323">
        <v>40.9</v>
      </c>
      <c r="N323" t="s">
        <v>154</v>
      </c>
    </row>
    <row r="324" spans="1:14">
      <c r="A324" t="s">
        <v>349</v>
      </c>
      <c r="B324" s="2" t="str">
        <f>Hyperlink("https://www.diodes.com/assets/Datasheets/ASMA6J_SERIES_LS.pdf")</f>
        <v>https://www.diodes.com/assets/Datasheets/ASMA6J_SERIES_LS.pdf</v>
      </c>
      <c r="C324" t="str">
        <f>Hyperlink("https://www.diodes.com/part/view/ASMA6J26CA%28LS%29","ASMA6J26CA(LS)")</f>
        <v>ASMA6J26CA(LS)</v>
      </c>
      <c r="D324" t="s">
        <v>44</v>
      </c>
      <c r="E324" t="s">
        <v>16</v>
      </c>
      <c r="F324" t="s">
        <v>17</v>
      </c>
      <c r="G324" t="s">
        <v>21</v>
      </c>
      <c r="I324">
        <v>26</v>
      </c>
      <c r="J324">
        <v>28.9</v>
      </c>
      <c r="K324">
        <v>31.9</v>
      </c>
      <c r="L324">
        <v>0.2</v>
      </c>
      <c r="M324">
        <v>40.9</v>
      </c>
      <c r="N324" t="s">
        <v>154</v>
      </c>
    </row>
    <row r="325" spans="1:14">
      <c r="A325" t="s">
        <v>350</v>
      </c>
      <c r="B325" s="2" t="str">
        <f>Hyperlink("https://www.diodes.com/assets/Datasheets/ASMA6J_SERIES_LS.pdf")</f>
        <v>https://www.diodes.com/assets/Datasheets/ASMA6J_SERIES_LS.pdf</v>
      </c>
      <c r="C325" t="str">
        <f>Hyperlink("https://www.diodes.com/part/view/ASMA6J28A%28LS%29","ASMA6J28A(LS)")</f>
        <v>ASMA6J28A(LS)</v>
      </c>
      <c r="D325" t="s">
        <v>44</v>
      </c>
      <c r="E325" t="s">
        <v>16</v>
      </c>
      <c r="F325" t="s">
        <v>17</v>
      </c>
      <c r="G325" t="s">
        <v>18</v>
      </c>
      <c r="I325">
        <v>28</v>
      </c>
      <c r="J325">
        <v>31.1</v>
      </c>
      <c r="K325">
        <v>34.4</v>
      </c>
      <c r="L325">
        <v>0.2</v>
      </c>
      <c r="M325">
        <v>44</v>
      </c>
      <c r="N325" t="s">
        <v>154</v>
      </c>
    </row>
    <row r="326" spans="1:14">
      <c r="A326" t="s">
        <v>351</v>
      </c>
      <c r="B326" s="2" t="str">
        <f>Hyperlink("https://www.diodes.com/assets/Datasheets/ASMA6J_SERIES_LS.pdf")</f>
        <v>https://www.diodes.com/assets/Datasheets/ASMA6J_SERIES_LS.pdf</v>
      </c>
      <c r="C326" t="str">
        <f>Hyperlink("https://www.diodes.com/part/view/ASMA6J28CA%28LS%29","ASMA6J28CA(LS)")</f>
        <v>ASMA6J28CA(LS)</v>
      </c>
      <c r="D326" t="s">
        <v>44</v>
      </c>
      <c r="E326" t="s">
        <v>16</v>
      </c>
      <c r="F326" t="s">
        <v>17</v>
      </c>
      <c r="G326" t="s">
        <v>21</v>
      </c>
      <c r="I326">
        <v>28</v>
      </c>
      <c r="J326">
        <v>31.1</v>
      </c>
      <c r="K326">
        <v>34.4</v>
      </c>
      <c r="L326">
        <v>0.2</v>
      </c>
      <c r="M326">
        <v>44</v>
      </c>
      <c r="N326" t="s">
        <v>154</v>
      </c>
    </row>
    <row r="327" spans="1:14">
      <c r="A327" t="s">
        <v>352</v>
      </c>
      <c r="B327" s="2" t="str">
        <f>Hyperlink("https://www.diodes.com/assets/Datasheets/ASMA6J_SERIES_LS.pdf")</f>
        <v>https://www.diodes.com/assets/Datasheets/ASMA6J_SERIES_LS.pdf</v>
      </c>
      <c r="C327" t="str">
        <f>Hyperlink("https://www.diodes.com/part/view/ASMA6J30A%28LS%29","ASMA6J30A(LS)")</f>
        <v>ASMA6J30A(LS)</v>
      </c>
      <c r="D327" t="s">
        <v>44</v>
      </c>
      <c r="E327" t="s">
        <v>16</v>
      </c>
      <c r="F327" t="s">
        <v>17</v>
      </c>
      <c r="G327" t="s">
        <v>18</v>
      </c>
      <c r="I327">
        <v>30</v>
      </c>
      <c r="J327">
        <v>33.3</v>
      </c>
      <c r="K327">
        <v>36.8</v>
      </c>
      <c r="L327">
        <v>0.2</v>
      </c>
      <c r="M327">
        <v>48.4</v>
      </c>
      <c r="N327" t="s">
        <v>154</v>
      </c>
    </row>
    <row r="328" spans="1:14">
      <c r="A328" t="s">
        <v>353</v>
      </c>
      <c r="B328" s="2" t="str">
        <f>Hyperlink("https://www.diodes.com/assets/Datasheets/ASMA6J_SERIES_LS.pdf")</f>
        <v>https://www.diodes.com/assets/Datasheets/ASMA6J_SERIES_LS.pdf</v>
      </c>
      <c r="C328" t="str">
        <f>Hyperlink("https://www.diodes.com/part/view/ASMA6J30CA%28LS%29","ASMA6J30CA(LS)")</f>
        <v>ASMA6J30CA(LS)</v>
      </c>
      <c r="D328" t="s">
        <v>44</v>
      </c>
      <c r="E328" t="s">
        <v>16</v>
      </c>
      <c r="F328" t="s">
        <v>17</v>
      </c>
      <c r="G328" t="s">
        <v>21</v>
      </c>
      <c r="I328">
        <v>30</v>
      </c>
      <c r="J328">
        <v>33.3</v>
      </c>
      <c r="K328">
        <v>36.8</v>
      </c>
      <c r="L328">
        <v>0.2</v>
      </c>
      <c r="M328">
        <v>48.4</v>
      </c>
      <c r="N328" t="s">
        <v>154</v>
      </c>
    </row>
    <row r="329" spans="1:14">
      <c r="A329" t="s">
        <v>354</v>
      </c>
      <c r="B329" s="2" t="str">
        <f>Hyperlink("https://www.diodes.com/assets/Datasheets/ASMA6J_SERIES_LS.pdf")</f>
        <v>https://www.diodes.com/assets/Datasheets/ASMA6J_SERIES_LS.pdf</v>
      </c>
      <c r="C329" t="str">
        <f>Hyperlink("https://www.diodes.com/part/view/ASMA6J33A%28LS%29","ASMA6J33A(LS)")</f>
        <v>ASMA6J33A(LS)</v>
      </c>
      <c r="D329" t="s">
        <v>44</v>
      </c>
      <c r="E329" t="s">
        <v>16</v>
      </c>
      <c r="F329" t="s">
        <v>17</v>
      </c>
      <c r="G329" t="s">
        <v>18</v>
      </c>
      <c r="I329">
        <v>33</v>
      </c>
      <c r="J329">
        <v>36.7</v>
      </c>
      <c r="K329">
        <v>40.6</v>
      </c>
      <c r="L329">
        <v>0.2</v>
      </c>
      <c r="M329">
        <v>51.9</v>
      </c>
      <c r="N329" t="s">
        <v>154</v>
      </c>
    </row>
    <row r="330" spans="1:14">
      <c r="A330" t="s">
        <v>355</v>
      </c>
      <c r="B330" s="2" t="str">
        <f>Hyperlink("https://www.diodes.com/assets/Datasheets/ASMA6J_SERIES_LS.pdf")</f>
        <v>https://www.diodes.com/assets/Datasheets/ASMA6J_SERIES_LS.pdf</v>
      </c>
      <c r="C330" t="str">
        <f>Hyperlink("https://www.diodes.com/part/view/ASMA6J33CA%28LS%29","ASMA6J33CA(LS)")</f>
        <v>ASMA6J33CA(LS)</v>
      </c>
      <c r="D330" t="s">
        <v>44</v>
      </c>
      <c r="E330" t="s">
        <v>16</v>
      </c>
      <c r="F330" t="s">
        <v>17</v>
      </c>
      <c r="G330" t="s">
        <v>21</v>
      </c>
      <c r="I330">
        <v>33</v>
      </c>
      <c r="J330">
        <v>36.7</v>
      </c>
      <c r="K330">
        <v>40.6</v>
      </c>
      <c r="L330">
        <v>0.2</v>
      </c>
      <c r="M330">
        <v>51.9</v>
      </c>
      <c r="N330" t="s">
        <v>154</v>
      </c>
    </row>
    <row r="331" spans="1:14">
      <c r="A331" t="s">
        <v>356</v>
      </c>
      <c r="B331" s="2" t="str">
        <f>Hyperlink("https://www.diodes.com/assets/Datasheets/ASMA6J_SERIES_LS.pdf")</f>
        <v>https://www.diodes.com/assets/Datasheets/ASMA6J_SERIES_LS.pdf</v>
      </c>
      <c r="C331" t="str">
        <f>Hyperlink("https://www.diodes.com/part/view/ASMA6J36A%28LS%29","ASMA6J36A(LS)")</f>
        <v>ASMA6J36A(LS)</v>
      </c>
      <c r="D331" t="s">
        <v>44</v>
      </c>
      <c r="E331" t="s">
        <v>16</v>
      </c>
      <c r="F331" t="s">
        <v>17</v>
      </c>
      <c r="G331" t="s">
        <v>18</v>
      </c>
      <c r="I331">
        <v>36</v>
      </c>
      <c r="J331">
        <v>40</v>
      </c>
      <c r="K331">
        <v>44.2</v>
      </c>
      <c r="L331">
        <v>0.2</v>
      </c>
      <c r="M331">
        <v>58.1</v>
      </c>
      <c r="N331" t="s">
        <v>154</v>
      </c>
    </row>
    <row r="332" spans="1:14">
      <c r="A332" t="s">
        <v>357</v>
      </c>
      <c r="B332" s="2" t="str">
        <f>Hyperlink("https://www.diodes.com/assets/Datasheets/ASMA6J_SERIES_LS.pdf")</f>
        <v>https://www.diodes.com/assets/Datasheets/ASMA6J_SERIES_LS.pdf</v>
      </c>
      <c r="C332" t="str">
        <f>Hyperlink("https://www.diodes.com/part/view/ASMA6J36CA%28LS%29","ASMA6J36CA(LS)")</f>
        <v>ASMA6J36CA(LS)</v>
      </c>
      <c r="D332" t="s">
        <v>44</v>
      </c>
      <c r="E332" t="s">
        <v>16</v>
      </c>
      <c r="F332" t="s">
        <v>17</v>
      </c>
      <c r="G332" t="s">
        <v>21</v>
      </c>
      <c r="I332">
        <v>36</v>
      </c>
      <c r="J332">
        <v>40</v>
      </c>
      <c r="K332">
        <v>44.2</v>
      </c>
      <c r="L332">
        <v>0.2</v>
      </c>
      <c r="M332">
        <v>58.1</v>
      </c>
      <c r="N332" t="s">
        <v>154</v>
      </c>
    </row>
    <row r="333" spans="1:14">
      <c r="A333" t="s">
        <v>358</v>
      </c>
      <c r="B333" s="2" t="str">
        <f>Hyperlink("https://www.diodes.com/assets/Datasheets/ASMA6J_SERIES_LS.pdf")</f>
        <v>https://www.diodes.com/assets/Datasheets/ASMA6J_SERIES_LS.pdf</v>
      </c>
      <c r="C333" t="str">
        <f>Hyperlink("https://www.diodes.com/part/view/ASMA6J40A%28LS%29","ASMA6J40A(LS)")</f>
        <v>ASMA6J40A(LS)</v>
      </c>
      <c r="D333" t="s">
        <v>44</v>
      </c>
      <c r="E333" t="s">
        <v>16</v>
      </c>
      <c r="F333" t="s">
        <v>17</v>
      </c>
      <c r="G333" t="s">
        <v>18</v>
      </c>
      <c r="I333">
        <v>40</v>
      </c>
      <c r="J333">
        <v>44.4</v>
      </c>
      <c r="K333">
        <v>49.1</v>
      </c>
      <c r="L333">
        <v>0.2</v>
      </c>
      <c r="M333">
        <v>62.8</v>
      </c>
      <c r="N333" t="s">
        <v>154</v>
      </c>
    </row>
    <row r="334" spans="1:14">
      <c r="A334" t="s">
        <v>359</v>
      </c>
      <c r="B334" s="2" t="str">
        <f>Hyperlink("https://www.diodes.com/assets/Datasheets/ASMA6J_SERIES_LS.pdf")</f>
        <v>https://www.diodes.com/assets/Datasheets/ASMA6J_SERIES_LS.pdf</v>
      </c>
      <c r="C334" t="str">
        <f>Hyperlink("https://www.diodes.com/part/view/ASMA6J40CA%28LS%29","ASMA6J40CA(LS)")</f>
        <v>ASMA6J40CA(LS)</v>
      </c>
      <c r="D334" t="s">
        <v>44</v>
      </c>
      <c r="E334" t="s">
        <v>16</v>
      </c>
      <c r="F334" t="s">
        <v>17</v>
      </c>
      <c r="G334" t="s">
        <v>21</v>
      </c>
      <c r="I334">
        <v>40</v>
      </c>
      <c r="J334">
        <v>44.4</v>
      </c>
      <c r="K334">
        <v>49.1</v>
      </c>
      <c r="L334">
        <v>0.2</v>
      </c>
      <c r="M334">
        <v>62.8</v>
      </c>
      <c r="N334" t="s">
        <v>154</v>
      </c>
    </row>
    <row r="335" spans="1:14">
      <c r="A335" t="s">
        <v>360</v>
      </c>
      <c r="B335" s="2" t="str">
        <f>Hyperlink("https://www.diodes.com/assets/Datasheets/ASMA6J_SERIES_LS.pdf")</f>
        <v>https://www.diodes.com/assets/Datasheets/ASMA6J_SERIES_LS.pdf</v>
      </c>
      <c r="C335" t="str">
        <f>Hyperlink("https://www.diodes.com/part/view/ASMA6J43A%28LS%29","ASMA6J43A(LS)")</f>
        <v>ASMA6J43A(LS)</v>
      </c>
      <c r="D335" t="s">
        <v>44</v>
      </c>
      <c r="E335" t="s">
        <v>16</v>
      </c>
      <c r="F335" t="s">
        <v>17</v>
      </c>
      <c r="G335" t="s">
        <v>18</v>
      </c>
      <c r="I335">
        <v>43</v>
      </c>
      <c r="J335">
        <v>47.8</v>
      </c>
      <c r="K335">
        <v>52.8</v>
      </c>
      <c r="L335">
        <v>0.2</v>
      </c>
      <c r="M335">
        <v>69.4</v>
      </c>
      <c r="N335" t="s">
        <v>154</v>
      </c>
    </row>
    <row r="336" spans="1:14">
      <c r="A336" t="s">
        <v>361</v>
      </c>
      <c r="B336" s="2" t="str">
        <f>Hyperlink("https://www.diodes.com/assets/Datasheets/ASMA6J_SERIES_LS.pdf")</f>
        <v>https://www.diodes.com/assets/Datasheets/ASMA6J_SERIES_LS.pdf</v>
      </c>
      <c r="C336" t="str">
        <f>Hyperlink("https://www.diodes.com/part/view/ASMA6J43CA%28LS%29","ASMA6J43CA(LS)")</f>
        <v>ASMA6J43CA(LS)</v>
      </c>
      <c r="D336" t="s">
        <v>44</v>
      </c>
      <c r="E336" t="s">
        <v>16</v>
      </c>
      <c r="F336" t="s">
        <v>17</v>
      </c>
      <c r="G336" t="s">
        <v>21</v>
      </c>
      <c r="I336">
        <v>43</v>
      </c>
      <c r="J336">
        <v>47.8</v>
      </c>
      <c r="K336">
        <v>52.8</v>
      </c>
      <c r="L336">
        <v>0.2</v>
      </c>
      <c r="M336">
        <v>69.4</v>
      </c>
      <c r="N336" t="s">
        <v>154</v>
      </c>
    </row>
    <row r="337" spans="1:14">
      <c r="A337" t="s">
        <v>362</v>
      </c>
      <c r="B337" s="2" t="str">
        <f>Hyperlink("https://www.diodes.com/assets/Datasheets/ASMA6J_SERIES_LS.pdf")</f>
        <v>https://www.diodes.com/assets/Datasheets/ASMA6J_SERIES_LS.pdf</v>
      </c>
      <c r="C337" t="str">
        <f>Hyperlink("https://www.diodes.com/part/view/ASMA6J45A%28LS%29","ASMA6J45A(LS)")</f>
        <v>ASMA6J45A(LS)</v>
      </c>
      <c r="D337" t="s">
        <v>44</v>
      </c>
      <c r="E337" t="s">
        <v>16</v>
      </c>
      <c r="F337" t="s">
        <v>17</v>
      </c>
      <c r="G337" t="s">
        <v>18</v>
      </c>
      <c r="I337">
        <v>45</v>
      </c>
      <c r="J337">
        <v>50</v>
      </c>
      <c r="K337">
        <v>55.3</v>
      </c>
      <c r="L337">
        <v>0.2</v>
      </c>
      <c r="M337">
        <v>72.7</v>
      </c>
      <c r="N337" t="s">
        <v>154</v>
      </c>
    </row>
    <row r="338" spans="1:14">
      <c r="A338" t="s">
        <v>363</v>
      </c>
      <c r="B338" s="2" t="str">
        <f>Hyperlink("https://www.diodes.com/assets/Datasheets/ASMA6J_SERIES_LS.pdf")</f>
        <v>https://www.diodes.com/assets/Datasheets/ASMA6J_SERIES_LS.pdf</v>
      </c>
      <c r="C338" t="str">
        <f>Hyperlink("https://www.diodes.com/part/view/ASMA6J45CA%28LS%29","ASMA6J45CA(LS)")</f>
        <v>ASMA6J45CA(LS)</v>
      </c>
      <c r="D338" t="s">
        <v>44</v>
      </c>
      <c r="E338" t="s">
        <v>16</v>
      </c>
      <c r="F338" t="s">
        <v>17</v>
      </c>
      <c r="G338" t="s">
        <v>21</v>
      </c>
      <c r="I338">
        <v>45</v>
      </c>
      <c r="J338">
        <v>50</v>
      </c>
      <c r="K338">
        <v>55.3</v>
      </c>
      <c r="L338">
        <v>0.2</v>
      </c>
      <c r="M338">
        <v>72.7</v>
      </c>
      <c r="N338" t="s">
        <v>154</v>
      </c>
    </row>
    <row r="339" spans="1:14">
      <c r="A339" t="s">
        <v>364</v>
      </c>
      <c r="B339" s="2" t="str">
        <f>Hyperlink("https://www.diodes.com/assets/Datasheets/ASMA6J_SERIES_LS.pdf")</f>
        <v>https://www.diodes.com/assets/Datasheets/ASMA6J_SERIES_LS.pdf</v>
      </c>
      <c r="C339" t="str">
        <f>Hyperlink("https://www.diodes.com/part/view/ASMA6J48A%28LS%29","ASMA6J48A(LS)")</f>
        <v>ASMA6J48A(LS)</v>
      </c>
      <c r="D339" t="s">
        <v>44</v>
      </c>
      <c r="E339" t="s">
        <v>16</v>
      </c>
      <c r="F339" t="s">
        <v>17</v>
      </c>
      <c r="G339" t="s">
        <v>18</v>
      </c>
      <c r="I339">
        <v>48</v>
      </c>
      <c r="J339">
        <v>53.3</v>
      </c>
      <c r="K339">
        <v>58.9</v>
      </c>
      <c r="L339">
        <v>0.2</v>
      </c>
      <c r="M339">
        <v>75.4</v>
      </c>
      <c r="N339" t="s">
        <v>154</v>
      </c>
    </row>
    <row r="340" spans="1:14">
      <c r="A340" t="s">
        <v>365</v>
      </c>
      <c r="B340" s="2" t="str">
        <f>Hyperlink("https://www.diodes.com/assets/Datasheets/ASMA6J_SERIES_LS.pdf")</f>
        <v>https://www.diodes.com/assets/Datasheets/ASMA6J_SERIES_LS.pdf</v>
      </c>
      <c r="C340" t="str">
        <f>Hyperlink("https://www.diodes.com/part/view/ASMA6J48CA%28LS%29","ASMA6J48CA(LS)")</f>
        <v>ASMA6J48CA(LS)</v>
      </c>
      <c r="D340" t="s">
        <v>44</v>
      </c>
      <c r="E340" t="s">
        <v>16</v>
      </c>
      <c r="F340" t="s">
        <v>17</v>
      </c>
      <c r="G340" t="s">
        <v>21</v>
      </c>
      <c r="I340">
        <v>48</v>
      </c>
      <c r="J340">
        <v>53.3</v>
      </c>
      <c r="K340">
        <v>58.9</v>
      </c>
      <c r="L340">
        <v>0.2</v>
      </c>
      <c r="M340">
        <v>75.4</v>
      </c>
      <c r="N340" t="s">
        <v>154</v>
      </c>
    </row>
    <row r="341" spans="1:14">
      <c r="A341" t="s">
        <v>366</v>
      </c>
      <c r="B341" s="2" t="str">
        <f>Hyperlink("https://www.diodes.com/assets/Datasheets/ASMA6J_SERIES_LS.pdf")</f>
        <v>https://www.diodes.com/assets/Datasheets/ASMA6J_SERIES_LS.pdf</v>
      </c>
      <c r="C341" t="str">
        <f>Hyperlink("https://www.diodes.com/part/view/ASMA6J5.0A%28LS%29","ASMA6J5.0A(LS)")</f>
        <v>ASMA6J5.0A(LS)</v>
      </c>
      <c r="D341" t="s">
        <v>44</v>
      </c>
      <c r="E341" t="s">
        <v>16</v>
      </c>
      <c r="F341" t="s">
        <v>17</v>
      </c>
      <c r="G341" t="s">
        <v>18</v>
      </c>
      <c r="I341">
        <v>5</v>
      </c>
      <c r="J341">
        <v>6.4</v>
      </c>
      <c r="K341">
        <v>7.07</v>
      </c>
      <c r="L341">
        <v>100</v>
      </c>
      <c r="M341">
        <v>9.1</v>
      </c>
      <c r="N341" t="s">
        <v>154</v>
      </c>
    </row>
    <row r="342" spans="1:14">
      <c r="A342" t="s">
        <v>367</v>
      </c>
      <c r="B342" s="2" t="str">
        <f>Hyperlink("https://www.diodes.com/assets/Datasheets/ASMA6J_SERIES_LS.pdf")</f>
        <v>https://www.diodes.com/assets/Datasheets/ASMA6J_SERIES_LS.pdf</v>
      </c>
      <c r="C342" t="str">
        <f>Hyperlink("https://www.diodes.com/part/view/ASMA6J51A%28LS%29","ASMA6J51A(LS)")</f>
        <v>ASMA6J51A(LS)</v>
      </c>
      <c r="D342" t="s">
        <v>44</v>
      </c>
      <c r="E342" t="s">
        <v>16</v>
      </c>
      <c r="F342" t="s">
        <v>17</v>
      </c>
      <c r="G342" t="s">
        <v>18</v>
      </c>
      <c r="I342">
        <v>51</v>
      </c>
      <c r="J342">
        <v>56.7</v>
      </c>
      <c r="K342">
        <v>62.7</v>
      </c>
      <c r="L342">
        <v>0.2</v>
      </c>
      <c r="M342">
        <v>82.4</v>
      </c>
      <c r="N342" t="s">
        <v>154</v>
      </c>
    </row>
    <row r="343" spans="1:14">
      <c r="A343" t="s">
        <v>368</v>
      </c>
      <c r="B343" s="2" t="str">
        <f>Hyperlink("https://www.diodes.com/assets/Datasheets/ASMA6J_SERIES_LS.pdf")</f>
        <v>https://www.diodes.com/assets/Datasheets/ASMA6J_SERIES_LS.pdf</v>
      </c>
      <c r="C343" t="str">
        <f>Hyperlink("https://www.diodes.com/part/view/ASMA6J51CA%28LS%29","ASMA6J51CA(LS)")</f>
        <v>ASMA6J51CA(LS)</v>
      </c>
      <c r="D343" t="s">
        <v>44</v>
      </c>
      <c r="E343" t="s">
        <v>16</v>
      </c>
      <c r="F343" t="s">
        <v>17</v>
      </c>
      <c r="G343" t="s">
        <v>21</v>
      </c>
      <c r="I343">
        <v>51</v>
      </c>
      <c r="J343">
        <v>56.7</v>
      </c>
      <c r="K343">
        <v>62.7</v>
      </c>
      <c r="L343">
        <v>0.2</v>
      </c>
      <c r="M343">
        <v>82.4</v>
      </c>
      <c r="N343" t="s">
        <v>154</v>
      </c>
    </row>
    <row r="344" spans="1:14">
      <c r="A344" t="s">
        <v>369</v>
      </c>
      <c r="B344" s="2" t="str">
        <f>Hyperlink("https://www.diodes.com/assets/Datasheets/ASMA6J_SERIES_LS.pdf")</f>
        <v>https://www.diodes.com/assets/Datasheets/ASMA6J_SERIES_LS.pdf</v>
      </c>
      <c r="C344" t="str">
        <f>Hyperlink("https://www.diodes.com/part/view/ASMA6J54A%28LS%29","ASMA6J54A(LS)")</f>
        <v>ASMA6J54A(LS)</v>
      </c>
      <c r="D344" t="s">
        <v>44</v>
      </c>
      <c r="E344" t="s">
        <v>16</v>
      </c>
      <c r="F344" t="s">
        <v>17</v>
      </c>
      <c r="G344" t="s">
        <v>18</v>
      </c>
      <c r="I344">
        <v>54</v>
      </c>
      <c r="J344">
        <v>60</v>
      </c>
      <c r="K344">
        <v>66.3</v>
      </c>
      <c r="L344">
        <v>0.2</v>
      </c>
      <c r="M344">
        <v>87.1</v>
      </c>
      <c r="N344" t="s">
        <v>154</v>
      </c>
    </row>
    <row r="345" spans="1:14">
      <c r="A345" t="s">
        <v>370</v>
      </c>
      <c r="B345" s="2" t="str">
        <f>Hyperlink("https://www.diodes.com/assets/Datasheets/ASMA6J_SERIES_LS.pdf")</f>
        <v>https://www.diodes.com/assets/Datasheets/ASMA6J_SERIES_LS.pdf</v>
      </c>
      <c r="C345" t="str">
        <f>Hyperlink("https://www.diodes.com/part/view/ASMA6J54CA%28LS%29","ASMA6J54CA(LS)")</f>
        <v>ASMA6J54CA(LS)</v>
      </c>
      <c r="D345" t="s">
        <v>44</v>
      </c>
      <c r="E345" t="s">
        <v>16</v>
      </c>
      <c r="F345" t="s">
        <v>17</v>
      </c>
      <c r="G345" t="s">
        <v>21</v>
      </c>
      <c r="I345">
        <v>54</v>
      </c>
      <c r="J345">
        <v>60</v>
      </c>
      <c r="K345">
        <v>66.3</v>
      </c>
      <c r="L345">
        <v>0.2</v>
      </c>
      <c r="M345">
        <v>87.1</v>
      </c>
      <c r="N345" t="s">
        <v>154</v>
      </c>
    </row>
    <row r="346" spans="1:14">
      <c r="A346" t="s">
        <v>371</v>
      </c>
      <c r="B346" s="2" t="str">
        <f>Hyperlink("https://www.diodes.com/assets/Datasheets/ASMA6J_SERIES_LS.pdf")</f>
        <v>https://www.diodes.com/assets/Datasheets/ASMA6J_SERIES_LS.pdf</v>
      </c>
      <c r="C346" t="str">
        <f>Hyperlink("https://www.diodes.com/part/view/ASMA6J58A%28LS%29","ASMA6J58A(LS)")</f>
        <v>ASMA6J58A(LS)</v>
      </c>
      <c r="D346" t="s">
        <v>44</v>
      </c>
      <c r="E346" t="s">
        <v>16</v>
      </c>
      <c r="F346" t="s">
        <v>17</v>
      </c>
      <c r="G346" t="s">
        <v>18</v>
      </c>
      <c r="I346">
        <v>58</v>
      </c>
      <c r="J346">
        <v>64.4</v>
      </c>
      <c r="K346">
        <v>71.2</v>
      </c>
      <c r="L346">
        <v>0.2</v>
      </c>
      <c r="M346">
        <v>91.1</v>
      </c>
      <c r="N346" t="s">
        <v>154</v>
      </c>
    </row>
    <row r="347" spans="1:14">
      <c r="A347" t="s">
        <v>372</v>
      </c>
      <c r="B347" s="2" t="str">
        <f>Hyperlink("https://www.diodes.com/assets/Datasheets/ASMA6J_SERIES_LS.pdf")</f>
        <v>https://www.diodes.com/assets/Datasheets/ASMA6J_SERIES_LS.pdf</v>
      </c>
      <c r="C347" t="str">
        <f>Hyperlink("https://www.diodes.com/part/view/ASMA6J58CA%28LS%29","ASMA6J58CA(LS)")</f>
        <v>ASMA6J58CA(LS)</v>
      </c>
      <c r="D347" t="s">
        <v>44</v>
      </c>
      <c r="E347" t="s">
        <v>16</v>
      </c>
      <c r="F347" t="s">
        <v>17</v>
      </c>
      <c r="G347" t="s">
        <v>21</v>
      </c>
      <c r="I347">
        <v>58</v>
      </c>
      <c r="J347">
        <v>64.4</v>
      </c>
      <c r="K347">
        <v>71.2</v>
      </c>
      <c r="L347">
        <v>0.2</v>
      </c>
      <c r="M347">
        <v>91.1</v>
      </c>
      <c r="N347" t="s">
        <v>154</v>
      </c>
    </row>
    <row r="348" spans="1:14">
      <c r="A348" t="s">
        <v>373</v>
      </c>
      <c r="B348" s="2" t="str">
        <f>Hyperlink("https://www.diodes.com/assets/Datasheets/ASMA6J_SERIES_LS.pdf")</f>
        <v>https://www.diodes.com/assets/Datasheets/ASMA6J_SERIES_LS.pdf</v>
      </c>
      <c r="C348" t="str">
        <f>Hyperlink("https://www.diodes.com/part/view/ASMA6J6.0A%28LS%29","ASMA6J6.0A(LS)")</f>
        <v>ASMA6J6.0A(LS)</v>
      </c>
      <c r="D348" t="s">
        <v>44</v>
      </c>
      <c r="E348" t="s">
        <v>16</v>
      </c>
      <c r="F348" t="s">
        <v>17</v>
      </c>
      <c r="G348" t="s">
        <v>18</v>
      </c>
      <c r="I348">
        <v>6</v>
      </c>
      <c r="J348">
        <v>6.7</v>
      </c>
      <c r="K348">
        <v>7.41</v>
      </c>
      <c r="L348">
        <v>100</v>
      </c>
      <c r="M348">
        <v>9.5</v>
      </c>
      <c r="N348" t="s">
        <v>154</v>
      </c>
    </row>
    <row r="349" spans="1:14">
      <c r="A349" t="s">
        <v>374</v>
      </c>
      <c r="B349" s="2" t="str">
        <f>Hyperlink("https://www.diodes.com/assets/Datasheets/ASMA6J_SERIES_LS.pdf")</f>
        <v>https://www.diodes.com/assets/Datasheets/ASMA6J_SERIES_LS.pdf</v>
      </c>
      <c r="C349" t="str">
        <f>Hyperlink("https://www.diodes.com/part/view/ASMA6J6.5A%28LS%29","ASMA6J6.5A(LS)")</f>
        <v>ASMA6J6.5A(LS)</v>
      </c>
      <c r="D349" t="s">
        <v>44</v>
      </c>
      <c r="E349" t="s">
        <v>16</v>
      </c>
      <c r="F349" t="s">
        <v>17</v>
      </c>
      <c r="G349" t="s">
        <v>18</v>
      </c>
      <c r="I349">
        <v>6.5</v>
      </c>
      <c r="J349">
        <v>7.2</v>
      </c>
      <c r="K349">
        <v>7.96</v>
      </c>
      <c r="L349">
        <v>100</v>
      </c>
      <c r="M349">
        <v>11.2</v>
      </c>
      <c r="N349" t="s">
        <v>154</v>
      </c>
    </row>
    <row r="350" spans="1:14">
      <c r="A350" t="s">
        <v>375</v>
      </c>
      <c r="B350" s="2" t="str">
        <f>Hyperlink("https://www.diodes.com/assets/Datasheets/ASMA6J_SERIES_LS.pdf")</f>
        <v>https://www.diodes.com/assets/Datasheets/ASMA6J_SERIES_LS.pdf</v>
      </c>
      <c r="C350" t="str">
        <f>Hyperlink("https://www.diodes.com/part/view/ASMA6J60A%28LS%29","ASMA6J60A(LS)")</f>
        <v>ASMA6J60A(LS)</v>
      </c>
      <c r="D350" t="s">
        <v>44</v>
      </c>
      <c r="E350" t="s">
        <v>16</v>
      </c>
      <c r="F350" t="s">
        <v>17</v>
      </c>
      <c r="G350" t="s">
        <v>18</v>
      </c>
      <c r="I350">
        <v>60</v>
      </c>
      <c r="J350">
        <v>66.7</v>
      </c>
      <c r="K350">
        <v>73.7</v>
      </c>
      <c r="L350">
        <v>0.2</v>
      </c>
      <c r="M350">
        <v>96.8</v>
      </c>
      <c r="N350" t="s">
        <v>154</v>
      </c>
    </row>
    <row r="351" spans="1:14">
      <c r="A351" t="s">
        <v>376</v>
      </c>
      <c r="B351" s="2" t="str">
        <f>Hyperlink("https://www.diodes.com/assets/Datasheets/ASMA6J_SERIES_LS.pdf")</f>
        <v>https://www.diodes.com/assets/Datasheets/ASMA6J_SERIES_LS.pdf</v>
      </c>
      <c r="C351" t="str">
        <f>Hyperlink("https://www.diodes.com/part/view/ASMA6J60CA%28LS%29","ASMA6J60CA(LS)")</f>
        <v>ASMA6J60CA(LS)</v>
      </c>
      <c r="D351" t="s">
        <v>44</v>
      </c>
      <c r="E351" t="s">
        <v>16</v>
      </c>
      <c r="F351" t="s">
        <v>17</v>
      </c>
      <c r="G351" t="s">
        <v>21</v>
      </c>
      <c r="I351">
        <v>60</v>
      </c>
      <c r="J351">
        <v>66.7</v>
      </c>
      <c r="K351">
        <v>73.7</v>
      </c>
      <c r="L351">
        <v>0.2</v>
      </c>
      <c r="M351">
        <v>96.8</v>
      </c>
      <c r="N351" t="s">
        <v>154</v>
      </c>
    </row>
    <row r="352" spans="1:14">
      <c r="A352" t="s">
        <v>377</v>
      </c>
      <c r="B352" s="2" t="str">
        <f>Hyperlink("https://www.diodes.com/assets/Datasheets/ASMA6J_SERIES_LS.pdf")</f>
        <v>https://www.diodes.com/assets/Datasheets/ASMA6J_SERIES_LS.pdf</v>
      </c>
      <c r="C352" t="str">
        <f>Hyperlink("https://www.diodes.com/part/view/ASMA6J64A%28LS%29","ASMA6J64A(LS)")</f>
        <v>ASMA6J64A(LS)</v>
      </c>
      <c r="D352" t="s">
        <v>44</v>
      </c>
      <c r="E352" t="s">
        <v>16</v>
      </c>
      <c r="F352" t="s">
        <v>17</v>
      </c>
      <c r="G352" t="s">
        <v>18</v>
      </c>
      <c r="I352">
        <v>64</v>
      </c>
      <c r="J352">
        <v>71.1</v>
      </c>
      <c r="K352">
        <v>78.6</v>
      </c>
      <c r="L352">
        <v>0.2</v>
      </c>
      <c r="M352">
        <v>103</v>
      </c>
      <c r="N352" t="s">
        <v>154</v>
      </c>
    </row>
    <row r="353" spans="1:14">
      <c r="A353" t="s">
        <v>378</v>
      </c>
      <c r="B353" s="2" t="str">
        <f>Hyperlink("https://www.diodes.com/assets/Datasheets/ASMA6J_SERIES_LS.pdf")</f>
        <v>https://www.diodes.com/assets/Datasheets/ASMA6J_SERIES_LS.pdf</v>
      </c>
      <c r="C353" t="str">
        <f>Hyperlink("https://www.diodes.com/part/view/ASMA6J64CA%28LS%29","ASMA6J64CA(LS)")</f>
        <v>ASMA6J64CA(LS)</v>
      </c>
      <c r="D353" t="s">
        <v>44</v>
      </c>
      <c r="E353" t="s">
        <v>16</v>
      </c>
      <c r="F353" t="s">
        <v>17</v>
      </c>
      <c r="G353" t="s">
        <v>21</v>
      </c>
      <c r="I353">
        <v>64</v>
      </c>
      <c r="J353">
        <v>71.1</v>
      </c>
      <c r="K353">
        <v>78.6</v>
      </c>
      <c r="L353">
        <v>0.2</v>
      </c>
      <c r="M353">
        <v>103</v>
      </c>
      <c r="N353" t="s">
        <v>154</v>
      </c>
    </row>
    <row r="354" spans="1:14">
      <c r="A354" t="s">
        <v>379</v>
      </c>
      <c r="B354" s="2" t="str">
        <f>Hyperlink("https://www.diodes.com/assets/Datasheets/ASMA6J_SERIES_LS.pdf")</f>
        <v>https://www.diodes.com/assets/Datasheets/ASMA6J_SERIES_LS.pdf</v>
      </c>
      <c r="C354" t="str">
        <f>Hyperlink("https://www.diodes.com/part/view/ASMA6J7.0A%28LS%29","ASMA6J7.0A(LS)")</f>
        <v>ASMA6J7.0A(LS)</v>
      </c>
      <c r="D354" t="s">
        <v>44</v>
      </c>
      <c r="E354" t="s">
        <v>16</v>
      </c>
      <c r="F354" t="s">
        <v>17</v>
      </c>
      <c r="G354" t="s">
        <v>18</v>
      </c>
      <c r="I354">
        <v>7</v>
      </c>
      <c r="J354">
        <v>7.78</v>
      </c>
      <c r="K354">
        <v>8.6</v>
      </c>
      <c r="L354">
        <v>20</v>
      </c>
      <c r="M354">
        <v>12</v>
      </c>
      <c r="N354" t="s">
        <v>154</v>
      </c>
    </row>
    <row r="355" spans="1:14">
      <c r="A355" t="s">
        <v>380</v>
      </c>
      <c r="B355" s="2" t="str">
        <f>Hyperlink("https://www.diodes.com/assets/Datasheets/ASMA6J_SERIES_LS.pdf")</f>
        <v>https://www.diodes.com/assets/Datasheets/ASMA6J_SERIES_LS.pdf</v>
      </c>
      <c r="C355" t="str">
        <f>Hyperlink("https://www.diodes.com/part/view/ASMA6J7.5A%28LS%29","ASMA6J7.5A(LS)")</f>
        <v>ASMA6J7.5A(LS)</v>
      </c>
      <c r="D355" t="s">
        <v>44</v>
      </c>
      <c r="E355" t="s">
        <v>16</v>
      </c>
      <c r="F355" t="s">
        <v>17</v>
      </c>
      <c r="G355" t="s">
        <v>18</v>
      </c>
      <c r="I355">
        <v>7.5</v>
      </c>
      <c r="J355">
        <v>8.33</v>
      </c>
      <c r="K355">
        <v>9.21</v>
      </c>
      <c r="L355">
        <v>20</v>
      </c>
      <c r="M355">
        <v>12.9</v>
      </c>
      <c r="N355" t="s">
        <v>154</v>
      </c>
    </row>
    <row r="356" spans="1:14">
      <c r="A356" t="s">
        <v>381</v>
      </c>
      <c r="B356" s="2" t="str">
        <f>Hyperlink("https://www.diodes.com/assets/Datasheets/ASMA6J_SERIES_LS.pdf")</f>
        <v>https://www.diodes.com/assets/Datasheets/ASMA6J_SERIES_LS.pdf</v>
      </c>
      <c r="C356" t="str">
        <f>Hyperlink("https://www.diodes.com/part/view/ASMA6J70A%28LS%29","ASMA6J70A(LS)")</f>
        <v>ASMA6J70A(LS)</v>
      </c>
      <c r="D356" t="s">
        <v>44</v>
      </c>
      <c r="E356" t="s">
        <v>16</v>
      </c>
      <c r="F356" t="s">
        <v>17</v>
      </c>
      <c r="G356" t="s">
        <v>18</v>
      </c>
      <c r="I356">
        <v>70</v>
      </c>
      <c r="J356">
        <v>77.8</v>
      </c>
      <c r="K356">
        <v>86</v>
      </c>
      <c r="L356">
        <v>0.2</v>
      </c>
      <c r="M356">
        <v>110</v>
      </c>
      <c r="N356" t="s">
        <v>154</v>
      </c>
    </row>
    <row r="357" spans="1:14">
      <c r="A357" t="s">
        <v>382</v>
      </c>
      <c r="B357" s="2" t="str">
        <f>Hyperlink("https://www.diodes.com/assets/Datasheets/ASMA6J_SERIES_LS.pdf")</f>
        <v>https://www.diodes.com/assets/Datasheets/ASMA6J_SERIES_LS.pdf</v>
      </c>
      <c r="C357" t="str">
        <f>Hyperlink("https://www.diodes.com/part/view/ASMA6J70CA%28LS%29","ASMA6J70CA(LS)")</f>
        <v>ASMA6J70CA(LS)</v>
      </c>
      <c r="D357" t="s">
        <v>44</v>
      </c>
      <c r="E357" t="s">
        <v>16</v>
      </c>
      <c r="F357" t="s">
        <v>17</v>
      </c>
      <c r="G357" t="s">
        <v>21</v>
      </c>
      <c r="I357">
        <v>70</v>
      </c>
      <c r="J357">
        <v>77.8</v>
      </c>
      <c r="K357">
        <v>86</v>
      </c>
      <c r="L357">
        <v>0.2</v>
      </c>
      <c r="M357">
        <v>110</v>
      </c>
      <c r="N357" t="s">
        <v>154</v>
      </c>
    </row>
    <row r="358" spans="1:14">
      <c r="A358" t="s">
        <v>383</v>
      </c>
      <c r="B358" s="2" t="str">
        <f>Hyperlink("https://www.diodes.com/assets/Datasheets/ASMA6J_SERIES_LS.pdf")</f>
        <v>https://www.diodes.com/assets/Datasheets/ASMA6J_SERIES_LS.pdf</v>
      </c>
      <c r="C358" t="str">
        <f>Hyperlink("https://www.diodes.com/part/view/ASMA6J75A%28LS%29","ASMA6J75A(LS)")</f>
        <v>ASMA6J75A(LS)</v>
      </c>
      <c r="D358" t="s">
        <v>44</v>
      </c>
      <c r="E358" t="s">
        <v>16</v>
      </c>
      <c r="F358" t="s">
        <v>17</v>
      </c>
      <c r="G358" t="s">
        <v>18</v>
      </c>
      <c r="I358">
        <v>75</v>
      </c>
      <c r="J358">
        <v>83.3</v>
      </c>
      <c r="K358">
        <v>92.1</v>
      </c>
      <c r="L358">
        <v>0.2</v>
      </c>
      <c r="M358">
        <v>121</v>
      </c>
      <c r="N358" t="s">
        <v>154</v>
      </c>
    </row>
    <row r="359" spans="1:14">
      <c r="A359" t="s">
        <v>384</v>
      </c>
      <c r="B359" s="2" t="str">
        <f>Hyperlink("https://www.diodes.com/assets/Datasheets/ASMA6J_SERIES_LS.pdf")</f>
        <v>https://www.diodes.com/assets/Datasheets/ASMA6J_SERIES_LS.pdf</v>
      </c>
      <c r="C359" t="str">
        <f>Hyperlink("https://www.diodes.com/part/view/ASMA6J75CA%28LS%29","ASMA6J75CA(LS)")</f>
        <v>ASMA6J75CA(LS)</v>
      </c>
      <c r="D359" t="s">
        <v>44</v>
      </c>
      <c r="E359" t="s">
        <v>16</v>
      </c>
      <c r="F359" t="s">
        <v>17</v>
      </c>
      <c r="G359" t="s">
        <v>21</v>
      </c>
      <c r="I359">
        <v>75</v>
      </c>
      <c r="J359">
        <v>83.3</v>
      </c>
      <c r="K359">
        <v>92.1</v>
      </c>
      <c r="L359">
        <v>0.2</v>
      </c>
      <c r="M359">
        <v>121</v>
      </c>
      <c r="N359" t="s">
        <v>154</v>
      </c>
    </row>
    <row r="360" spans="1:14">
      <c r="A360" t="s">
        <v>385</v>
      </c>
      <c r="B360" s="2" t="str">
        <f>Hyperlink("https://www.diodes.com/assets/Datasheets/ASMA6J_SERIES_LS.pdf")</f>
        <v>https://www.diodes.com/assets/Datasheets/ASMA6J_SERIES_LS.pdf</v>
      </c>
      <c r="C360" t="str">
        <f>Hyperlink("https://www.diodes.com/part/view/ASMA6J8.0A%28LS%29","ASMA6J8.0A(LS)")</f>
        <v>ASMA6J8.0A(LS)</v>
      </c>
      <c r="D360" t="s">
        <v>44</v>
      </c>
      <c r="E360" t="s">
        <v>16</v>
      </c>
      <c r="F360" t="s">
        <v>17</v>
      </c>
      <c r="G360" t="s">
        <v>18</v>
      </c>
      <c r="I360">
        <v>8</v>
      </c>
      <c r="J360">
        <v>8.89</v>
      </c>
      <c r="K360">
        <v>9.83</v>
      </c>
      <c r="L360">
        <v>20</v>
      </c>
      <c r="M360">
        <v>13.6</v>
      </c>
      <c r="N360" t="s">
        <v>154</v>
      </c>
    </row>
    <row r="361" spans="1:14">
      <c r="A361" t="s">
        <v>386</v>
      </c>
      <c r="B361" s="2" t="str">
        <f>Hyperlink("https://www.diodes.com/assets/Datasheets/ASMA6J_SERIES_LS.pdf")</f>
        <v>https://www.diodes.com/assets/Datasheets/ASMA6J_SERIES_LS.pdf</v>
      </c>
      <c r="C361" t="str">
        <f>Hyperlink("https://www.diodes.com/part/view/ASMA6J8.5A%28LS%29","ASMA6J8.5A(LS)")</f>
        <v>ASMA6J8.5A(LS)</v>
      </c>
      <c r="D361" t="s">
        <v>44</v>
      </c>
      <c r="E361" t="s">
        <v>16</v>
      </c>
      <c r="F361" t="s">
        <v>17</v>
      </c>
      <c r="G361" t="s">
        <v>18</v>
      </c>
      <c r="I361">
        <v>8.5</v>
      </c>
      <c r="J361">
        <v>9.4</v>
      </c>
      <c r="K361">
        <v>10.4</v>
      </c>
      <c r="L361">
        <v>20</v>
      </c>
      <c r="M361">
        <v>13.3</v>
      </c>
      <c r="N361" t="s">
        <v>154</v>
      </c>
    </row>
    <row r="362" spans="1:14">
      <c r="A362" t="s">
        <v>387</v>
      </c>
      <c r="B362" s="2" t="str">
        <f>Hyperlink("https://www.diodes.com/assets/Datasheets/ASMA6J_SERIES_LS.pdf")</f>
        <v>https://www.diodes.com/assets/Datasheets/ASMA6J_SERIES_LS.pdf</v>
      </c>
      <c r="C362" t="str">
        <f>Hyperlink("https://www.diodes.com/part/view/ASMA6J9.0A%28LS%29","ASMA6J9.0A(LS)")</f>
        <v>ASMA6J9.0A(LS)</v>
      </c>
      <c r="D362" t="s">
        <v>44</v>
      </c>
      <c r="E362" t="s">
        <v>16</v>
      </c>
      <c r="F362" t="s">
        <v>17</v>
      </c>
      <c r="G362" t="s">
        <v>18</v>
      </c>
      <c r="I362">
        <v>9</v>
      </c>
      <c r="J362">
        <v>10</v>
      </c>
      <c r="K362">
        <v>11.1</v>
      </c>
      <c r="L362">
        <v>20</v>
      </c>
      <c r="M362">
        <v>15.4</v>
      </c>
      <c r="N362" t="s">
        <v>154</v>
      </c>
    </row>
    <row r="363" spans="1:14">
      <c r="A363" t="s">
        <v>388</v>
      </c>
      <c r="B363" s="2" t="str">
        <f>Hyperlink("https://www.diodes.com/assets/Datasheets/ASMAJ_SERIES.pdf")</f>
        <v>https://www.diodes.com/assets/Datasheets/ASMAJ_SERIES.pdf</v>
      </c>
      <c r="C363" t="str">
        <f>Hyperlink("https://www.diodes.com/part/view/ASMAJ100A%28LS%29","ASMAJ100A(LS)")</f>
        <v>ASMAJ100A(LS)</v>
      </c>
      <c r="D363" t="s">
        <v>44</v>
      </c>
      <c r="E363" t="s">
        <v>16</v>
      </c>
      <c r="F363" t="s">
        <v>17</v>
      </c>
      <c r="G363" t="s">
        <v>18</v>
      </c>
      <c r="I363">
        <v>100</v>
      </c>
      <c r="J363">
        <v>111</v>
      </c>
      <c r="K363">
        <v>123</v>
      </c>
      <c r="L363">
        <v>0.5</v>
      </c>
      <c r="M363">
        <v>162</v>
      </c>
      <c r="N363" t="s">
        <v>154</v>
      </c>
    </row>
    <row r="364" spans="1:14">
      <c r="A364" t="s">
        <v>389</v>
      </c>
      <c r="B364" s="2" t="str">
        <f>Hyperlink("https://www.diodes.com/assets/Datasheets/ASMAJ_SERIES.pdf")</f>
        <v>https://www.diodes.com/assets/Datasheets/ASMAJ_SERIES.pdf</v>
      </c>
      <c r="C364" t="str">
        <f>Hyperlink("https://www.diodes.com/part/view/ASMAJ100CA%28LS%29","ASMAJ100CA(LS)")</f>
        <v>ASMAJ100CA(LS)</v>
      </c>
      <c r="D364" t="s">
        <v>44</v>
      </c>
      <c r="E364" t="s">
        <v>16</v>
      </c>
      <c r="F364" t="s">
        <v>17</v>
      </c>
      <c r="G364" t="s">
        <v>21</v>
      </c>
      <c r="I364">
        <v>100</v>
      </c>
      <c r="J364">
        <v>111</v>
      </c>
      <c r="K364">
        <v>123</v>
      </c>
      <c r="L364">
        <v>0.5</v>
      </c>
      <c r="M364">
        <v>162</v>
      </c>
      <c r="N364" t="s">
        <v>154</v>
      </c>
    </row>
    <row r="365" spans="1:14">
      <c r="A365" t="s">
        <v>390</v>
      </c>
      <c r="B365" s="2" t="str">
        <f>Hyperlink("https://www.diodes.com/assets/Datasheets/ASMAJ_SERIES.pdf")</f>
        <v>https://www.diodes.com/assets/Datasheets/ASMAJ_SERIES.pdf</v>
      </c>
      <c r="C365" t="str">
        <f>Hyperlink("https://www.diodes.com/part/view/ASMAJ10A%28LS%29","ASMAJ10A(LS)")</f>
        <v>ASMAJ10A(LS)</v>
      </c>
      <c r="D365" t="s">
        <v>44</v>
      </c>
      <c r="E365" t="s">
        <v>16</v>
      </c>
      <c r="F365" t="s">
        <v>17</v>
      </c>
      <c r="G365" t="s">
        <v>18</v>
      </c>
      <c r="I365">
        <v>10</v>
      </c>
      <c r="J365">
        <v>11.1</v>
      </c>
      <c r="K365">
        <v>12.3</v>
      </c>
      <c r="L365">
        <v>5</v>
      </c>
      <c r="M365">
        <v>17</v>
      </c>
      <c r="N365" t="s">
        <v>154</v>
      </c>
    </row>
    <row r="366" spans="1:14">
      <c r="A366" t="s">
        <v>391</v>
      </c>
      <c r="B366" s="2" t="str">
        <f>Hyperlink("https://www.diodes.com/assets/Datasheets/ASMAJ_SERIES.pdf")</f>
        <v>https://www.diodes.com/assets/Datasheets/ASMAJ_SERIES.pdf</v>
      </c>
      <c r="C366" t="str">
        <f>Hyperlink("https://www.diodes.com/part/view/ASMAJ10CA%28LS%29","ASMAJ10CA(LS)")</f>
        <v>ASMAJ10CA(LS)</v>
      </c>
      <c r="D366" t="s">
        <v>44</v>
      </c>
      <c r="E366" t="s">
        <v>16</v>
      </c>
      <c r="F366" t="s">
        <v>17</v>
      </c>
      <c r="G366" t="s">
        <v>21</v>
      </c>
      <c r="I366">
        <v>10</v>
      </c>
      <c r="J366">
        <v>11.1</v>
      </c>
      <c r="K366">
        <v>12.3</v>
      </c>
      <c r="L366">
        <v>5</v>
      </c>
      <c r="M366">
        <v>17</v>
      </c>
      <c r="N366" t="s">
        <v>154</v>
      </c>
    </row>
    <row r="367" spans="1:14">
      <c r="A367" t="s">
        <v>392</v>
      </c>
      <c r="B367" s="2" t="str">
        <f>Hyperlink("https://www.diodes.com/assets/Datasheets/ASMAJ_SERIES.pdf")</f>
        <v>https://www.diodes.com/assets/Datasheets/ASMAJ_SERIES.pdf</v>
      </c>
      <c r="C367" t="str">
        <f>Hyperlink("https://www.diodes.com/part/view/ASMAJ11A%28LS%29","ASMAJ11A(LS)")</f>
        <v>ASMAJ11A(LS)</v>
      </c>
      <c r="D367" t="s">
        <v>44</v>
      </c>
      <c r="E367" t="s">
        <v>16</v>
      </c>
      <c r="F367" t="s">
        <v>17</v>
      </c>
      <c r="G367" t="s">
        <v>18</v>
      </c>
      <c r="I367">
        <v>11</v>
      </c>
      <c r="J367">
        <v>12.2</v>
      </c>
      <c r="K367">
        <v>13.5</v>
      </c>
      <c r="L367">
        <v>0.5</v>
      </c>
      <c r="M367">
        <v>18.2</v>
      </c>
      <c r="N367" t="s">
        <v>154</v>
      </c>
    </row>
    <row r="368" spans="1:14">
      <c r="A368" t="s">
        <v>393</v>
      </c>
      <c r="B368" s="2" t="str">
        <f>Hyperlink("https://www.diodes.com/assets/Datasheets/ASMAJ_SERIES.pdf")</f>
        <v>https://www.diodes.com/assets/Datasheets/ASMAJ_SERIES.pdf</v>
      </c>
      <c r="C368" t="str">
        <f>Hyperlink("https://www.diodes.com/part/view/ASMAJ11CA%28LS%29","ASMAJ11CA(LS)")</f>
        <v>ASMAJ11CA(LS)</v>
      </c>
      <c r="D368" t="s">
        <v>44</v>
      </c>
      <c r="E368" t="s">
        <v>16</v>
      </c>
      <c r="F368" t="s">
        <v>17</v>
      </c>
      <c r="G368" t="s">
        <v>21</v>
      </c>
      <c r="I368">
        <v>11</v>
      </c>
      <c r="J368">
        <v>12.2</v>
      </c>
      <c r="K368">
        <v>13.5</v>
      </c>
      <c r="L368">
        <v>0.5</v>
      </c>
      <c r="M368">
        <v>18.2</v>
      </c>
      <c r="N368" t="s">
        <v>154</v>
      </c>
    </row>
    <row r="369" spans="1:14">
      <c r="A369" t="s">
        <v>394</v>
      </c>
      <c r="B369" s="2" t="str">
        <f>Hyperlink("https://www.diodes.com/assets/Datasheets/ASMAJ_SERIES.pdf")</f>
        <v>https://www.diodes.com/assets/Datasheets/ASMAJ_SERIES.pdf</v>
      </c>
      <c r="C369" t="str">
        <f>Hyperlink("https://www.diodes.com/part/view/ASMAJ12A%28LS%29","ASMAJ12A(LS)")</f>
        <v>ASMAJ12A(LS)</v>
      </c>
      <c r="D369" t="s">
        <v>44</v>
      </c>
      <c r="E369" t="s">
        <v>16</v>
      </c>
      <c r="F369" t="s">
        <v>17</v>
      </c>
      <c r="G369" t="s">
        <v>18</v>
      </c>
      <c r="I369">
        <v>12</v>
      </c>
      <c r="J369">
        <v>13.3</v>
      </c>
      <c r="K369">
        <v>14.7</v>
      </c>
      <c r="L369">
        <v>0.5</v>
      </c>
      <c r="M369">
        <v>19.9</v>
      </c>
      <c r="N369" t="s">
        <v>154</v>
      </c>
    </row>
    <row r="370" spans="1:14">
      <c r="A370" t="s">
        <v>395</v>
      </c>
      <c r="B370" s="2" t="str">
        <f>Hyperlink("https://www.diodes.com/assets/Datasheets/ASMAJ_SERIES.pdf")</f>
        <v>https://www.diodes.com/assets/Datasheets/ASMAJ_SERIES.pdf</v>
      </c>
      <c r="C370" t="str">
        <f>Hyperlink("https://www.diodes.com/part/view/ASMAJ12CA%28LS%29","ASMAJ12CA(LS)")</f>
        <v>ASMAJ12CA(LS)</v>
      </c>
      <c r="D370" t="s">
        <v>44</v>
      </c>
      <c r="E370" t="s">
        <v>16</v>
      </c>
      <c r="F370" t="s">
        <v>17</v>
      </c>
      <c r="G370" t="s">
        <v>21</v>
      </c>
      <c r="I370">
        <v>12</v>
      </c>
      <c r="J370">
        <v>13.3</v>
      </c>
      <c r="K370">
        <v>14.7</v>
      </c>
      <c r="L370">
        <v>0.5</v>
      </c>
      <c r="M370">
        <v>19.9</v>
      </c>
      <c r="N370" t="s">
        <v>154</v>
      </c>
    </row>
    <row r="371" spans="1:14">
      <c r="A371" t="s">
        <v>396</v>
      </c>
      <c r="B371" s="2" t="str">
        <f>Hyperlink("https://www.diodes.com/assets/Datasheets/ASMAJ_SERIES.pdf")</f>
        <v>https://www.diodes.com/assets/Datasheets/ASMAJ_SERIES.pdf</v>
      </c>
      <c r="C371" t="str">
        <f>Hyperlink("https://www.diodes.com/part/view/ASMAJ13A%28LS%29","ASMAJ13A(LS)")</f>
        <v>ASMAJ13A(LS)</v>
      </c>
      <c r="D371" t="s">
        <v>44</v>
      </c>
      <c r="E371" t="s">
        <v>16</v>
      </c>
      <c r="F371" t="s">
        <v>17</v>
      </c>
      <c r="G371" t="s">
        <v>18</v>
      </c>
      <c r="I371">
        <v>13</v>
      </c>
      <c r="J371">
        <v>14.4</v>
      </c>
      <c r="K371">
        <v>15.9</v>
      </c>
      <c r="L371">
        <v>0.5</v>
      </c>
      <c r="M371">
        <v>21.5</v>
      </c>
      <c r="N371" t="s">
        <v>154</v>
      </c>
    </row>
    <row r="372" spans="1:14">
      <c r="A372" t="s">
        <v>397</v>
      </c>
      <c r="B372" s="2" t="str">
        <f>Hyperlink("https://www.diodes.com/assets/Datasheets/ASMAJ_SERIES.pdf")</f>
        <v>https://www.diodes.com/assets/Datasheets/ASMAJ_SERIES.pdf</v>
      </c>
      <c r="C372" t="str">
        <f>Hyperlink("https://www.diodes.com/part/view/ASMAJ13CA%28LS%29","ASMAJ13CA(LS)")</f>
        <v>ASMAJ13CA(LS)</v>
      </c>
      <c r="D372" t="s">
        <v>44</v>
      </c>
      <c r="E372" t="s">
        <v>16</v>
      </c>
      <c r="F372" t="s">
        <v>17</v>
      </c>
      <c r="G372" t="s">
        <v>21</v>
      </c>
      <c r="I372">
        <v>13</v>
      </c>
      <c r="J372">
        <v>14.4</v>
      </c>
      <c r="K372">
        <v>15.9</v>
      </c>
      <c r="L372">
        <v>0.5</v>
      </c>
      <c r="M372">
        <v>21.5</v>
      </c>
      <c r="N372" t="s">
        <v>154</v>
      </c>
    </row>
    <row r="373" spans="1:14">
      <c r="A373" t="s">
        <v>398</v>
      </c>
      <c r="B373" s="2" t="str">
        <f>Hyperlink("https://www.diodes.com/assets/Datasheets/ASMAJ_SERIES.pdf")</f>
        <v>https://www.diodes.com/assets/Datasheets/ASMAJ_SERIES.pdf</v>
      </c>
      <c r="C373" t="str">
        <f>Hyperlink("https://www.diodes.com/part/view/ASMAJ14A%28LS%29","ASMAJ14A(LS)")</f>
        <v>ASMAJ14A(LS)</v>
      </c>
      <c r="D373" t="s">
        <v>44</v>
      </c>
      <c r="E373" t="s">
        <v>16</v>
      </c>
      <c r="F373" t="s">
        <v>17</v>
      </c>
      <c r="G373" t="s">
        <v>18</v>
      </c>
      <c r="I373">
        <v>14</v>
      </c>
      <c r="J373">
        <v>15.6</v>
      </c>
      <c r="K373">
        <v>17.2</v>
      </c>
      <c r="L373">
        <v>0.5</v>
      </c>
      <c r="M373">
        <v>23.2</v>
      </c>
      <c r="N373" t="s">
        <v>154</v>
      </c>
    </row>
    <row r="374" spans="1:14">
      <c r="A374" t="s">
        <v>399</v>
      </c>
      <c r="B374" s="2" t="str">
        <f>Hyperlink("https://www.diodes.com/assets/Datasheets/ASMAJ_SERIES.pdf")</f>
        <v>https://www.diodes.com/assets/Datasheets/ASMAJ_SERIES.pdf</v>
      </c>
      <c r="C374" t="str">
        <f>Hyperlink("https://www.diodes.com/part/view/ASMAJ14CA%28LS%29","ASMAJ14CA(LS)")</f>
        <v>ASMAJ14CA(LS)</v>
      </c>
      <c r="D374" t="s">
        <v>44</v>
      </c>
      <c r="E374" t="s">
        <v>16</v>
      </c>
      <c r="F374" t="s">
        <v>17</v>
      </c>
      <c r="G374" t="s">
        <v>21</v>
      </c>
      <c r="I374">
        <v>14</v>
      </c>
      <c r="J374">
        <v>15.6</v>
      </c>
      <c r="K374">
        <v>17.2</v>
      </c>
      <c r="L374">
        <v>0.5</v>
      </c>
      <c r="M374">
        <v>23.2</v>
      </c>
      <c r="N374" t="s">
        <v>154</v>
      </c>
    </row>
    <row r="375" spans="1:14">
      <c r="A375" t="s">
        <v>400</v>
      </c>
      <c r="B375" s="2" t="str">
        <f>Hyperlink("https://www.diodes.com/assets/Datasheets/ASMAJ_SERIES.pdf")</f>
        <v>https://www.diodes.com/assets/Datasheets/ASMAJ_SERIES.pdf</v>
      </c>
      <c r="C375" t="str">
        <f>Hyperlink("https://www.diodes.com/part/view/ASMAJ15A%28LS%29","ASMAJ15A(LS)")</f>
        <v>ASMAJ15A(LS)</v>
      </c>
      <c r="D375" t="s">
        <v>44</v>
      </c>
      <c r="E375" t="s">
        <v>16</v>
      </c>
      <c r="F375" t="s">
        <v>17</v>
      </c>
      <c r="G375" t="s">
        <v>18</v>
      </c>
      <c r="I375">
        <v>15</v>
      </c>
      <c r="J375">
        <v>16.7</v>
      </c>
      <c r="K375">
        <v>18.5</v>
      </c>
      <c r="L375">
        <v>0.5</v>
      </c>
      <c r="M375">
        <v>24.4</v>
      </c>
      <c r="N375" t="s">
        <v>154</v>
      </c>
    </row>
    <row r="376" spans="1:14">
      <c r="A376" t="s">
        <v>401</v>
      </c>
      <c r="B376" s="2" t="str">
        <f>Hyperlink("https://www.diodes.com/assets/Datasheets/ASMAJ_SERIES.pdf")</f>
        <v>https://www.diodes.com/assets/Datasheets/ASMAJ_SERIES.pdf</v>
      </c>
      <c r="C376" t="str">
        <f>Hyperlink("https://www.diodes.com/part/view/ASMAJ15CA%28LS%29","ASMAJ15CA(LS)")</f>
        <v>ASMAJ15CA(LS)</v>
      </c>
      <c r="D376" t="s">
        <v>44</v>
      </c>
      <c r="E376" t="s">
        <v>16</v>
      </c>
      <c r="F376" t="s">
        <v>17</v>
      </c>
      <c r="G376" t="s">
        <v>21</v>
      </c>
      <c r="I376">
        <v>15</v>
      </c>
      <c r="J376">
        <v>16.7</v>
      </c>
      <c r="K376">
        <v>18.5</v>
      </c>
      <c r="L376">
        <v>0.5</v>
      </c>
      <c r="M376">
        <v>24.4</v>
      </c>
      <c r="N376" t="s">
        <v>154</v>
      </c>
    </row>
    <row r="377" spans="1:14">
      <c r="A377" t="s">
        <v>402</v>
      </c>
      <c r="B377" s="2" t="str">
        <f>Hyperlink("https://www.diodes.com/assets/Datasheets/ASMAJ_SERIES.pdf")</f>
        <v>https://www.diodes.com/assets/Datasheets/ASMAJ_SERIES.pdf</v>
      </c>
      <c r="C377" t="str">
        <f>Hyperlink("https://www.diodes.com/part/view/ASMAJ16A%28LS%29","ASMAJ16A(LS)")</f>
        <v>ASMAJ16A(LS)</v>
      </c>
      <c r="D377" t="s">
        <v>44</v>
      </c>
      <c r="E377" t="s">
        <v>16</v>
      </c>
      <c r="F377" t="s">
        <v>17</v>
      </c>
      <c r="G377" t="s">
        <v>18</v>
      </c>
      <c r="I377">
        <v>16</v>
      </c>
      <c r="J377">
        <v>17.8</v>
      </c>
      <c r="K377">
        <v>19.7</v>
      </c>
      <c r="L377">
        <v>0.5</v>
      </c>
      <c r="M377">
        <v>26</v>
      </c>
      <c r="N377" t="s">
        <v>154</v>
      </c>
    </row>
    <row r="378" spans="1:14">
      <c r="A378" t="s">
        <v>403</v>
      </c>
      <c r="B378" s="2" t="str">
        <f>Hyperlink("https://www.diodes.com/assets/Datasheets/ASMAJ_SERIES.pdf")</f>
        <v>https://www.diodes.com/assets/Datasheets/ASMAJ_SERIES.pdf</v>
      </c>
      <c r="C378" t="str">
        <f>Hyperlink("https://www.diodes.com/part/view/ASMAJ16CA%28LS%29","ASMAJ16CA(LS)")</f>
        <v>ASMAJ16CA(LS)</v>
      </c>
      <c r="D378" t="s">
        <v>44</v>
      </c>
      <c r="E378" t="s">
        <v>16</v>
      </c>
      <c r="F378" t="s">
        <v>17</v>
      </c>
      <c r="G378" t="s">
        <v>21</v>
      </c>
      <c r="I378">
        <v>16</v>
      </c>
      <c r="J378">
        <v>17.8</v>
      </c>
      <c r="K378">
        <v>19.7</v>
      </c>
      <c r="L378">
        <v>0.5</v>
      </c>
      <c r="M378">
        <v>26</v>
      </c>
      <c r="N378" t="s">
        <v>154</v>
      </c>
    </row>
    <row r="379" spans="1:14">
      <c r="A379" t="s">
        <v>404</v>
      </c>
      <c r="B379" s="2" t="str">
        <f>Hyperlink("https://www.diodes.com/assets/Datasheets/ASMAJ_SERIES.pdf")</f>
        <v>https://www.diodes.com/assets/Datasheets/ASMAJ_SERIES.pdf</v>
      </c>
      <c r="C379" t="str">
        <f>Hyperlink("https://www.diodes.com/part/view/ASMAJ17A%28LS%29","ASMAJ17A(LS)")</f>
        <v>ASMAJ17A(LS)</v>
      </c>
      <c r="D379" t="s">
        <v>44</v>
      </c>
      <c r="E379" t="s">
        <v>16</v>
      </c>
      <c r="F379" t="s">
        <v>17</v>
      </c>
      <c r="G379" t="s">
        <v>18</v>
      </c>
      <c r="I379">
        <v>17</v>
      </c>
      <c r="J379">
        <v>18.9</v>
      </c>
      <c r="K379">
        <v>20.9</v>
      </c>
      <c r="L379">
        <v>0.5</v>
      </c>
      <c r="M379">
        <v>27.6</v>
      </c>
      <c r="N379" t="s">
        <v>154</v>
      </c>
    </row>
    <row r="380" spans="1:14">
      <c r="A380" t="s">
        <v>405</v>
      </c>
      <c r="B380" s="2" t="str">
        <f>Hyperlink("https://www.diodes.com/assets/Datasheets/ASMAJ_SERIES.pdf")</f>
        <v>https://www.diodes.com/assets/Datasheets/ASMAJ_SERIES.pdf</v>
      </c>
      <c r="C380" t="str">
        <f>Hyperlink("https://www.diodes.com/part/view/ASMAJ17CA%28LS%29","ASMAJ17CA(LS)")</f>
        <v>ASMAJ17CA(LS)</v>
      </c>
      <c r="D380" t="s">
        <v>44</v>
      </c>
      <c r="E380" t="s">
        <v>16</v>
      </c>
      <c r="F380" t="s">
        <v>17</v>
      </c>
      <c r="G380" t="s">
        <v>21</v>
      </c>
      <c r="I380">
        <v>17</v>
      </c>
      <c r="J380">
        <v>18.9</v>
      </c>
      <c r="K380">
        <v>20.9</v>
      </c>
      <c r="L380">
        <v>0.5</v>
      </c>
      <c r="M380">
        <v>27.6</v>
      </c>
      <c r="N380" t="s">
        <v>154</v>
      </c>
    </row>
    <row r="381" spans="1:14">
      <c r="A381" t="s">
        <v>406</v>
      </c>
      <c r="B381" s="2" t="str">
        <f>Hyperlink("https://www.diodes.com/assets/Datasheets/ASMAJ_SERIES.pdf")</f>
        <v>https://www.diodes.com/assets/Datasheets/ASMAJ_SERIES.pdf</v>
      </c>
      <c r="C381" t="str">
        <f>Hyperlink("https://www.diodes.com/part/view/ASMAJ18A%28LS%29","ASMAJ18A(LS)")</f>
        <v>ASMAJ18A(LS)</v>
      </c>
      <c r="D381" t="s">
        <v>44</v>
      </c>
      <c r="E381" t="s">
        <v>16</v>
      </c>
      <c r="F381" t="s">
        <v>17</v>
      </c>
      <c r="G381" t="s">
        <v>18</v>
      </c>
      <c r="I381">
        <v>18</v>
      </c>
      <c r="J381">
        <v>20</v>
      </c>
      <c r="K381">
        <v>22.1</v>
      </c>
      <c r="L381">
        <v>0.5</v>
      </c>
      <c r="M381">
        <v>29.2</v>
      </c>
      <c r="N381" t="s">
        <v>154</v>
      </c>
    </row>
    <row r="382" spans="1:14">
      <c r="A382" t="s">
        <v>407</v>
      </c>
      <c r="B382" s="2" t="str">
        <f>Hyperlink("https://www.diodes.com/assets/Datasheets/ASMAJ_SERIES.pdf")</f>
        <v>https://www.diodes.com/assets/Datasheets/ASMAJ_SERIES.pdf</v>
      </c>
      <c r="C382" t="str">
        <f>Hyperlink("https://www.diodes.com/part/view/ASMAJ18CA%28LS%29","ASMAJ18CA(LS)")</f>
        <v>ASMAJ18CA(LS)</v>
      </c>
      <c r="D382" t="s">
        <v>44</v>
      </c>
      <c r="E382" t="s">
        <v>16</v>
      </c>
      <c r="F382" t="s">
        <v>17</v>
      </c>
      <c r="G382" t="s">
        <v>21</v>
      </c>
      <c r="I382">
        <v>18</v>
      </c>
      <c r="J382">
        <v>20</v>
      </c>
      <c r="K382">
        <v>22.1</v>
      </c>
      <c r="L382">
        <v>0.5</v>
      </c>
      <c r="M382">
        <v>29.2</v>
      </c>
      <c r="N382" t="s">
        <v>154</v>
      </c>
    </row>
    <row r="383" spans="1:14">
      <c r="A383" t="s">
        <v>408</v>
      </c>
      <c r="B383" s="2" t="str">
        <f>Hyperlink("https://www.diodes.com/assets/Datasheets/ASMAJ_SERIES.pdf")</f>
        <v>https://www.diodes.com/assets/Datasheets/ASMAJ_SERIES.pdf</v>
      </c>
      <c r="C383" t="str">
        <f>Hyperlink("https://www.diodes.com/part/view/ASMAJ20A%28LS%29","ASMAJ20A(LS)")</f>
        <v>ASMAJ20A(LS)</v>
      </c>
      <c r="D383" t="s">
        <v>44</v>
      </c>
      <c r="E383" t="s">
        <v>16</v>
      </c>
      <c r="F383" t="s">
        <v>17</v>
      </c>
      <c r="G383" t="s">
        <v>18</v>
      </c>
      <c r="I383">
        <v>20</v>
      </c>
      <c r="J383">
        <v>22.2</v>
      </c>
      <c r="K383">
        <v>24.5</v>
      </c>
      <c r="L383">
        <v>0.5</v>
      </c>
      <c r="M383">
        <v>32.4</v>
      </c>
      <c r="N383" t="s">
        <v>154</v>
      </c>
    </row>
    <row r="384" spans="1:14">
      <c r="A384" t="s">
        <v>409</v>
      </c>
      <c r="B384" s="2" t="str">
        <f>Hyperlink("https://www.diodes.com/assets/Datasheets/ASMAJ_SERIES.pdf")</f>
        <v>https://www.diodes.com/assets/Datasheets/ASMAJ_SERIES.pdf</v>
      </c>
      <c r="C384" t="str">
        <f>Hyperlink("https://www.diodes.com/part/view/ASMAJ20CA%28LS%29","ASMAJ20CA(LS)")</f>
        <v>ASMAJ20CA(LS)</v>
      </c>
      <c r="D384" t="s">
        <v>44</v>
      </c>
      <c r="E384" t="s">
        <v>16</v>
      </c>
      <c r="F384" t="s">
        <v>17</v>
      </c>
      <c r="G384" t="s">
        <v>21</v>
      </c>
      <c r="I384">
        <v>20</v>
      </c>
      <c r="J384">
        <v>22.2</v>
      </c>
      <c r="K384">
        <v>24.5</v>
      </c>
      <c r="L384">
        <v>0.5</v>
      </c>
      <c r="M384">
        <v>32.4</v>
      </c>
      <c r="N384" t="s">
        <v>154</v>
      </c>
    </row>
    <row r="385" spans="1:14">
      <c r="A385" t="s">
        <v>410</v>
      </c>
      <c r="B385" s="2" t="str">
        <f>Hyperlink("https://www.diodes.com/assets/Datasheets/ASMAJ_SERIES.pdf")</f>
        <v>https://www.diodes.com/assets/Datasheets/ASMAJ_SERIES.pdf</v>
      </c>
      <c r="C385" t="str">
        <f>Hyperlink("https://www.diodes.com/part/view/ASMAJ22A%28LS%29","ASMAJ22A(LS)")</f>
        <v>ASMAJ22A(LS)</v>
      </c>
      <c r="D385" t="s">
        <v>44</v>
      </c>
      <c r="E385" t="s">
        <v>16</v>
      </c>
      <c r="F385" t="s">
        <v>17</v>
      </c>
      <c r="G385" t="s">
        <v>18</v>
      </c>
      <c r="I385">
        <v>22</v>
      </c>
      <c r="J385">
        <v>24.4</v>
      </c>
      <c r="K385">
        <v>27</v>
      </c>
      <c r="L385">
        <v>0.5</v>
      </c>
      <c r="M385">
        <v>35.5</v>
      </c>
      <c r="N385" t="s">
        <v>154</v>
      </c>
    </row>
    <row r="386" spans="1:14">
      <c r="A386" t="s">
        <v>411</v>
      </c>
      <c r="B386" s="2" t="str">
        <f>Hyperlink("https://www.diodes.com/assets/Datasheets/ASMAJ_SERIES.pdf")</f>
        <v>https://www.diodes.com/assets/Datasheets/ASMAJ_SERIES.pdf</v>
      </c>
      <c r="C386" t="str">
        <f>Hyperlink("https://www.diodes.com/part/view/ASMAJ22CA%28LS%29","ASMAJ22CA(LS)")</f>
        <v>ASMAJ22CA(LS)</v>
      </c>
      <c r="D386" t="s">
        <v>44</v>
      </c>
      <c r="E386" t="s">
        <v>16</v>
      </c>
      <c r="F386" t="s">
        <v>17</v>
      </c>
      <c r="G386" t="s">
        <v>21</v>
      </c>
      <c r="I386">
        <v>22</v>
      </c>
      <c r="J386">
        <v>24.4</v>
      </c>
      <c r="K386">
        <v>27</v>
      </c>
      <c r="L386">
        <v>0.5</v>
      </c>
      <c r="M386">
        <v>35.5</v>
      </c>
      <c r="N386" t="s">
        <v>154</v>
      </c>
    </row>
    <row r="387" spans="1:14">
      <c r="A387" t="s">
        <v>412</v>
      </c>
      <c r="B387" s="2" t="str">
        <f>Hyperlink("https://www.diodes.com/assets/Datasheets/ASMAJ_SERIES.pdf")</f>
        <v>https://www.diodes.com/assets/Datasheets/ASMAJ_SERIES.pdf</v>
      </c>
      <c r="C387" t="str">
        <f>Hyperlink("https://www.diodes.com/part/view/ASMAJ24A%28LS%29","ASMAJ24A(LS)")</f>
        <v>ASMAJ24A(LS)</v>
      </c>
      <c r="D387" t="s">
        <v>44</v>
      </c>
      <c r="E387" t="s">
        <v>16</v>
      </c>
      <c r="F387" t="s">
        <v>17</v>
      </c>
      <c r="G387" t="s">
        <v>18</v>
      </c>
      <c r="I387">
        <v>24</v>
      </c>
      <c r="J387">
        <v>26.7</v>
      </c>
      <c r="K387">
        <v>29.5</v>
      </c>
      <c r="L387">
        <v>0.5</v>
      </c>
      <c r="M387">
        <v>38.9</v>
      </c>
      <c r="N387" t="s">
        <v>154</v>
      </c>
    </row>
    <row r="388" spans="1:14">
      <c r="A388" t="s">
        <v>413</v>
      </c>
      <c r="B388" s="2" t="str">
        <f>Hyperlink("https://www.diodes.com/assets/Datasheets/ASMAJ_SERIES.pdf")</f>
        <v>https://www.diodes.com/assets/Datasheets/ASMAJ_SERIES.pdf</v>
      </c>
      <c r="C388" t="str">
        <f>Hyperlink("https://www.diodes.com/part/view/ASMAJ24CA%28LS%29","ASMAJ24CA(LS)")</f>
        <v>ASMAJ24CA(LS)</v>
      </c>
      <c r="D388" t="s">
        <v>44</v>
      </c>
      <c r="E388" t="s">
        <v>16</v>
      </c>
      <c r="F388" t="s">
        <v>17</v>
      </c>
      <c r="G388" t="s">
        <v>21</v>
      </c>
      <c r="I388">
        <v>24</v>
      </c>
      <c r="J388">
        <v>26.7</v>
      </c>
      <c r="K388">
        <v>29.5</v>
      </c>
      <c r="L388">
        <v>0.5</v>
      </c>
      <c r="M388">
        <v>38.9</v>
      </c>
      <c r="N388" t="s">
        <v>154</v>
      </c>
    </row>
    <row r="389" spans="1:14">
      <c r="A389" t="s">
        <v>414</v>
      </c>
      <c r="B389" s="2" t="str">
        <f>Hyperlink("https://www.diodes.com/assets/Datasheets/ASMAJ_SERIES.pdf")</f>
        <v>https://www.diodes.com/assets/Datasheets/ASMAJ_SERIES.pdf</v>
      </c>
      <c r="C389" t="str">
        <f>Hyperlink("https://www.diodes.com/part/view/ASMAJ26A%28LS%29","ASMAJ26A(LS)")</f>
        <v>ASMAJ26A(LS)</v>
      </c>
      <c r="D389" t="s">
        <v>44</v>
      </c>
      <c r="E389" t="s">
        <v>16</v>
      </c>
      <c r="F389" t="s">
        <v>17</v>
      </c>
      <c r="G389" t="s">
        <v>18</v>
      </c>
      <c r="I389">
        <v>26</v>
      </c>
      <c r="J389">
        <v>28.9</v>
      </c>
      <c r="K389">
        <v>31.9</v>
      </c>
      <c r="L389">
        <v>0.5</v>
      </c>
      <c r="M389">
        <v>42.1</v>
      </c>
      <c r="N389" t="s">
        <v>154</v>
      </c>
    </row>
    <row r="390" spans="1:14">
      <c r="A390" t="s">
        <v>415</v>
      </c>
      <c r="B390" s="2" t="str">
        <f>Hyperlink("https://www.diodes.com/assets/Datasheets/ASMAJ_SERIES.pdf")</f>
        <v>https://www.diodes.com/assets/Datasheets/ASMAJ_SERIES.pdf</v>
      </c>
      <c r="C390" t="str">
        <f>Hyperlink("https://www.diodes.com/part/view/ASMAJ26CA%28LS%29","ASMAJ26CA(LS)")</f>
        <v>ASMAJ26CA(LS)</v>
      </c>
      <c r="D390" t="s">
        <v>44</v>
      </c>
      <c r="E390" t="s">
        <v>16</v>
      </c>
      <c r="F390" t="s">
        <v>17</v>
      </c>
      <c r="G390" t="s">
        <v>21</v>
      </c>
      <c r="I390">
        <v>26</v>
      </c>
      <c r="J390">
        <v>28.9</v>
      </c>
      <c r="K390">
        <v>31.9</v>
      </c>
      <c r="L390">
        <v>0.5</v>
      </c>
      <c r="M390">
        <v>42.1</v>
      </c>
      <c r="N390" t="s">
        <v>154</v>
      </c>
    </row>
    <row r="391" spans="1:14">
      <c r="A391" t="s">
        <v>416</v>
      </c>
      <c r="B391" s="2" t="str">
        <f>Hyperlink("https://www.diodes.com/assets/Datasheets/ASMAJ_SERIES.pdf")</f>
        <v>https://www.diodes.com/assets/Datasheets/ASMAJ_SERIES.pdf</v>
      </c>
      <c r="C391" t="str">
        <f>Hyperlink("https://www.diodes.com/part/view/ASMAJ28A%28LS%29","ASMAJ28A(LS)")</f>
        <v>ASMAJ28A(LS)</v>
      </c>
      <c r="D391" t="s">
        <v>44</v>
      </c>
      <c r="E391" t="s">
        <v>16</v>
      </c>
      <c r="F391" t="s">
        <v>17</v>
      </c>
      <c r="G391" t="s">
        <v>18</v>
      </c>
      <c r="I391">
        <v>28</v>
      </c>
      <c r="J391">
        <v>31.1</v>
      </c>
      <c r="K391">
        <v>34.4</v>
      </c>
      <c r="L391">
        <v>0.5</v>
      </c>
      <c r="M391">
        <v>45.4</v>
      </c>
      <c r="N391" t="s">
        <v>154</v>
      </c>
    </row>
    <row r="392" spans="1:14">
      <c r="A392" t="s">
        <v>417</v>
      </c>
      <c r="B392" s="2" t="str">
        <f>Hyperlink("https://www.diodes.com/assets/Datasheets/ASMAJ_SERIES.pdf")</f>
        <v>https://www.diodes.com/assets/Datasheets/ASMAJ_SERIES.pdf</v>
      </c>
      <c r="C392" t="str">
        <f>Hyperlink("https://www.diodes.com/part/view/ASMAJ28CA%28LS%29","ASMAJ28CA(LS)")</f>
        <v>ASMAJ28CA(LS)</v>
      </c>
      <c r="D392" t="s">
        <v>44</v>
      </c>
      <c r="E392" t="s">
        <v>16</v>
      </c>
      <c r="F392" t="s">
        <v>17</v>
      </c>
      <c r="G392" t="s">
        <v>21</v>
      </c>
      <c r="I392">
        <v>28</v>
      </c>
      <c r="J392">
        <v>31.1</v>
      </c>
      <c r="K392">
        <v>34.4</v>
      </c>
      <c r="L392">
        <v>0.5</v>
      </c>
      <c r="M392">
        <v>45.4</v>
      </c>
      <c r="N392" t="s">
        <v>154</v>
      </c>
    </row>
    <row r="393" spans="1:14">
      <c r="A393" t="s">
        <v>418</v>
      </c>
      <c r="B393" s="2" t="str">
        <f>Hyperlink("https://www.diodes.com/assets/Datasheets/ASMAJ_SERIES.pdf")</f>
        <v>https://www.diodes.com/assets/Datasheets/ASMAJ_SERIES.pdf</v>
      </c>
      <c r="C393" t="str">
        <f>Hyperlink("https://www.diodes.com/part/view/ASMAJ30A%28LS%29","ASMAJ30A(LS)")</f>
        <v>ASMAJ30A(LS)</v>
      </c>
      <c r="D393" t="s">
        <v>44</v>
      </c>
      <c r="E393" t="s">
        <v>16</v>
      </c>
      <c r="F393" t="s">
        <v>17</v>
      </c>
      <c r="G393" t="s">
        <v>18</v>
      </c>
      <c r="I393">
        <v>30</v>
      </c>
      <c r="J393">
        <v>33.3</v>
      </c>
      <c r="K393">
        <v>36.8</v>
      </c>
      <c r="L393">
        <v>0.5</v>
      </c>
      <c r="M393">
        <v>48.4</v>
      </c>
      <c r="N393" t="s">
        <v>154</v>
      </c>
    </row>
    <row r="394" spans="1:14">
      <c r="A394" t="s">
        <v>419</v>
      </c>
      <c r="B394" s="2" t="str">
        <f>Hyperlink("https://www.diodes.com/assets/Datasheets/ASMAJ_SERIES.pdf")</f>
        <v>https://www.diodes.com/assets/Datasheets/ASMAJ_SERIES.pdf</v>
      </c>
      <c r="C394" t="str">
        <f>Hyperlink("https://www.diodes.com/part/view/ASMAJ30CA%28LS%29","ASMAJ30CA(LS)")</f>
        <v>ASMAJ30CA(LS)</v>
      </c>
      <c r="D394" t="s">
        <v>44</v>
      </c>
      <c r="E394" t="s">
        <v>16</v>
      </c>
      <c r="F394" t="s">
        <v>17</v>
      </c>
      <c r="G394" t="s">
        <v>21</v>
      </c>
      <c r="I394">
        <v>30</v>
      </c>
      <c r="J394">
        <v>33.3</v>
      </c>
      <c r="K394">
        <v>36.8</v>
      </c>
      <c r="L394">
        <v>0.5</v>
      </c>
      <c r="M394">
        <v>48.4</v>
      </c>
      <c r="N394" t="s">
        <v>154</v>
      </c>
    </row>
    <row r="395" spans="1:14">
      <c r="A395" t="s">
        <v>420</v>
      </c>
      <c r="B395" s="2" t="str">
        <f>Hyperlink("https://www.diodes.com/assets/Datasheets/ASMAJ_SERIES.pdf")</f>
        <v>https://www.diodes.com/assets/Datasheets/ASMAJ_SERIES.pdf</v>
      </c>
      <c r="C395" t="str">
        <f>Hyperlink("https://www.diodes.com/part/view/ASMAJ33A%28LS%29","ASMAJ33A(LS)")</f>
        <v>ASMAJ33A(LS)</v>
      </c>
      <c r="D395" t="s">
        <v>44</v>
      </c>
      <c r="E395" t="s">
        <v>16</v>
      </c>
      <c r="F395" t="s">
        <v>17</v>
      </c>
      <c r="G395" t="s">
        <v>18</v>
      </c>
      <c r="I395">
        <v>33</v>
      </c>
      <c r="J395">
        <v>36.7</v>
      </c>
      <c r="K395">
        <v>40.6</v>
      </c>
      <c r="L395">
        <v>0.5</v>
      </c>
      <c r="M395">
        <v>53.3</v>
      </c>
      <c r="N395" t="s">
        <v>154</v>
      </c>
    </row>
    <row r="396" spans="1:14">
      <c r="A396" t="s">
        <v>421</v>
      </c>
      <c r="B396" s="2" t="str">
        <f>Hyperlink("https://www.diodes.com/assets/Datasheets/ASMAJ_SERIES.pdf")</f>
        <v>https://www.diodes.com/assets/Datasheets/ASMAJ_SERIES.pdf</v>
      </c>
      <c r="C396" t="str">
        <f>Hyperlink("https://www.diodes.com/part/view/ASMAJ33CA%28LS%29","ASMAJ33CA(LS)")</f>
        <v>ASMAJ33CA(LS)</v>
      </c>
      <c r="D396" t="s">
        <v>44</v>
      </c>
      <c r="E396" t="s">
        <v>16</v>
      </c>
      <c r="F396" t="s">
        <v>17</v>
      </c>
      <c r="G396" t="s">
        <v>21</v>
      </c>
      <c r="I396">
        <v>33</v>
      </c>
      <c r="J396">
        <v>36.7</v>
      </c>
      <c r="K396">
        <v>40.6</v>
      </c>
      <c r="L396">
        <v>0.5</v>
      </c>
      <c r="M396">
        <v>53.3</v>
      </c>
      <c r="N396" t="s">
        <v>154</v>
      </c>
    </row>
    <row r="397" spans="1:14">
      <c r="A397" t="s">
        <v>422</v>
      </c>
      <c r="B397" s="2" t="str">
        <f>Hyperlink("https://www.diodes.com/assets/Datasheets/ASMAJ_SERIES.pdf")</f>
        <v>https://www.diodes.com/assets/Datasheets/ASMAJ_SERIES.pdf</v>
      </c>
      <c r="C397" t="str">
        <f>Hyperlink("https://www.diodes.com/part/view/ASMAJ36A%28LS%29","ASMAJ36A(LS)")</f>
        <v>ASMAJ36A(LS)</v>
      </c>
      <c r="D397" t="s">
        <v>44</v>
      </c>
      <c r="E397" t="s">
        <v>16</v>
      </c>
      <c r="F397" t="s">
        <v>17</v>
      </c>
      <c r="G397" t="s">
        <v>18</v>
      </c>
      <c r="I397">
        <v>36</v>
      </c>
      <c r="J397">
        <v>40</v>
      </c>
      <c r="K397">
        <v>44.2</v>
      </c>
      <c r="L397">
        <v>0.5</v>
      </c>
      <c r="M397">
        <v>58.1</v>
      </c>
      <c r="N397" t="s">
        <v>154</v>
      </c>
    </row>
    <row r="398" spans="1:14">
      <c r="A398" t="s">
        <v>423</v>
      </c>
      <c r="B398" s="2" t="str">
        <f>Hyperlink("https://www.diodes.com/assets/Datasheets/ASMAJ_SERIES.pdf")</f>
        <v>https://www.diodes.com/assets/Datasheets/ASMAJ_SERIES.pdf</v>
      </c>
      <c r="C398" t="str">
        <f>Hyperlink("https://www.diodes.com/part/view/ASMAJ36CA%28LS%29","ASMAJ36CA(LS)")</f>
        <v>ASMAJ36CA(LS)</v>
      </c>
      <c r="D398" t="s">
        <v>44</v>
      </c>
      <c r="E398" t="s">
        <v>16</v>
      </c>
      <c r="F398" t="s">
        <v>17</v>
      </c>
      <c r="G398" t="s">
        <v>21</v>
      </c>
      <c r="I398">
        <v>36</v>
      </c>
      <c r="J398">
        <v>40</v>
      </c>
      <c r="K398">
        <v>44.2</v>
      </c>
      <c r="L398">
        <v>0.5</v>
      </c>
      <c r="M398">
        <v>58.1</v>
      </c>
      <c r="N398" t="s">
        <v>154</v>
      </c>
    </row>
    <row r="399" spans="1:14">
      <c r="A399" t="s">
        <v>424</v>
      </c>
      <c r="B399" s="2" t="str">
        <f>Hyperlink("https://www.diodes.com/assets/Datasheets/ASMAJ_SERIES.pdf")</f>
        <v>https://www.diodes.com/assets/Datasheets/ASMAJ_SERIES.pdf</v>
      </c>
      <c r="C399" t="str">
        <f>Hyperlink("https://www.diodes.com/part/view/ASMAJ40A%28LS%29","ASMAJ40A(LS)")</f>
        <v>ASMAJ40A(LS)</v>
      </c>
      <c r="D399" t="s">
        <v>44</v>
      </c>
      <c r="E399" t="s">
        <v>16</v>
      </c>
      <c r="F399" t="s">
        <v>17</v>
      </c>
      <c r="G399" t="s">
        <v>18</v>
      </c>
      <c r="I399">
        <v>40</v>
      </c>
      <c r="J399">
        <v>44.4</v>
      </c>
      <c r="K399">
        <v>49.1</v>
      </c>
      <c r="L399">
        <v>0.5</v>
      </c>
      <c r="M399">
        <v>64.5</v>
      </c>
      <c r="N399" t="s">
        <v>154</v>
      </c>
    </row>
    <row r="400" spans="1:14">
      <c r="A400" t="s">
        <v>425</v>
      </c>
      <c r="B400" s="2" t="str">
        <f>Hyperlink("https://www.diodes.com/assets/Datasheets/ASMAJ_SERIES.pdf")</f>
        <v>https://www.diodes.com/assets/Datasheets/ASMAJ_SERIES.pdf</v>
      </c>
      <c r="C400" t="str">
        <f>Hyperlink("https://www.diodes.com/part/view/ASMAJ40CA%28LS%29","ASMAJ40CA(LS)")</f>
        <v>ASMAJ40CA(LS)</v>
      </c>
      <c r="D400" t="s">
        <v>44</v>
      </c>
      <c r="E400" t="s">
        <v>16</v>
      </c>
      <c r="F400" t="s">
        <v>17</v>
      </c>
      <c r="G400" t="s">
        <v>21</v>
      </c>
      <c r="I400">
        <v>40</v>
      </c>
      <c r="J400">
        <v>44.4</v>
      </c>
      <c r="K400">
        <v>49.1</v>
      </c>
      <c r="L400">
        <v>0.5</v>
      </c>
      <c r="M400">
        <v>64.5</v>
      </c>
      <c r="N400" t="s">
        <v>154</v>
      </c>
    </row>
    <row r="401" spans="1:14">
      <c r="A401" t="s">
        <v>426</v>
      </c>
      <c r="B401" s="2" t="str">
        <f>Hyperlink("https://www.diodes.com/assets/Datasheets/ASMAJ_SERIES.pdf")</f>
        <v>https://www.diodes.com/assets/Datasheets/ASMAJ_SERIES.pdf</v>
      </c>
      <c r="C401" t="str">
        <f>Hyperlink("https://www.diodes.com/part/view/ASMAJ43A%28LS%29","ASMAJ43A(LS)")</f>
        <v>ASMAJ43A(LS)</v>
      </c>
      <c r="D401" t="s">
        <v>44</v>
      </c>
      <c r="E401" t="s">
        <v>16</v>
      </c>
      <c r="F401" t="s">
        <v>17</v>
      </c>
      <c r="G401" t="s">
        <v>18</v>
      </c>
      <c r="I401">
        <v>43</v>
      </c>
      <c r="J401">
        <v>47.8</v>
      </c>
      <c r="K401">
        <v>52.8</v>
      </c>
      <c r="L401">
        <v>0.5</v>
      </c>
      <c r="M401">
        <v>69.4</v>
      </c>
      <c r="N401" t="s">
        <v>154</v>
      </c>
    </row>
    <row r="402" spans="1:14">
      <c r="A402" t="s">
        <v>427</v>
      </c>
      <c r="B402" s="2" t="str">
        <f>Hyperlink("https://www.diodes.com/assets/Datasheets/ASMAJ_SERIES.pdf")</f>
        <v>https://www.diodes.com/assets/Datasheets/ASMAJ_SERIES.pdf</v>
      </c>
      <c r="C402" t="str">
        <f>Hyperlink("https://www.diodes.com/part/view/ASMAJ43CA%28LS%29","ASMAJ43CA(LS)")</f>
        <v>ASMAJ43CA(LS)</v>
      </c>
      <c r="D402" t="s">
        <v>44</v>
      </c>
      <c r="E402" t="s">
        <v>16</v>
      </c>
      <c r="F402" t="s">
        <v>17</v>
      </c>
      <c r="G402" t="s">
        <v>21</v>
      </c>
      <c r="I402">
        <v>43</v>
      </c>
      <c r="J402">
        <v>47.8</v>
      </c>
      <c r="K402">
        <v>52.8</v>
      </c>
      <c r="L402">
        <v>0.5</v>
      </c>
      <c r="M402">
        <v>69.4</v>
      </c>
      <c r="N402" t="s">
        <v>154</v>
      </c>
    </row>
    <row r="403" spans="1:14">
      <c r="A403" t="s">
        <v>428</v>
      </c>
      <c r="B403" s="2" t="str">
        <f>Hyperlink("https://www.diodes.com/assets/Datasheets/ASMAJ_SERIES.pdf")</f>
        <v>https://www.diodes.com/assets/Datasheets/ASMAJ_SERIES.pdf</v>
      </c>
      <c r="C403" t="str">
        <f>Hyperlink("https://www.diodes.com/part/view/ASMAJ45A%28LS%29","ASMAJ45A(LS)")</f>
        <v>ASMAJ45A(LS)</v>
      </c>
      <c r="D403" t="s">
        <v>44</v>
      </c>
      <c r="E403" t="s">
        <v>16</v>
      </c>
      <c r="F403" t="s">
        <v>17</v>
      </c>
      <c r="G403" t="s">
        <v>18</v>
      </c>
      <c r="I403">
        <v>45</v>
      </c>
      <c r="J403">
        <v>50</v>
      </c>
      <c r="K403">
        <v>55.3</v>
      </c>
      <c r="L403">
        <v>0.5</v>
      </c>
      <c r="M403">
        <v>72.7</v>
      </c>
      <c r="N403" t="s">
        <v>154</v>
      </c>
    </row>
    <row r="404" spans="1:14">
      <c r="A404" t="s">
        <v>429</v>
      </c>
      <c r="B404" s="2" t="str">
        <f>Hyperlink("https://www.diodes.com/assets/Datasheets/ASMAJ_SERIES.pdf")</f>
        <v>https://www.diodes.com/assets/Datasheets/ASMAJ_SERIES.pdf</v>
      </c>
      <c r="C404" t="str">
        <f>Hyperlink("https://www.diodes.com/part/view/ASMAJ45CA%28LS%29","ASMAJ45CA(LS)")</f>
        <v>ASMAJ45CA(LS)</v>
      </c>
      <c r="D404" t="s">
        <v>44</v>
      </c>
      <c r="E404" t="s">
        <v>16</v>
      </c>
      <c r="F404" t="s">
        <v>17</v>
      </c>
      <c r="G404" t="s">
        <v>21</v>
      </c>
      <c r="I404">
        <v>45</v>
      </c>
      <c r="J404">
        <v>50</v>
      </c>
      <c r="K404">
        <v>55.3</v>
      </c>
      <c r="L404">
        <v>0.5</v>
      </c>
      <c r="M404">
        <v>72.7</v>
      </c>
      <c r="N404" t="s">
        <v>154</v>
      </c>
    </row>
    <row r="405" spans="1:14">
      <c r="A405" t="s">
        <v>430</v>
      </c>
      <c r="B405" s="2" t="str">
        <f>Hyperlink("https://www.diodes.com/assets/Datasheets/ASMAJ_SERIES.pdf")</f>
        <v>https://www.diodes.com/assets/Datasheets/ASMAJ_SERIES.pdf</v>
      </c>
      <c r="C405" t="str">
        <f>Hyperlink("https://www.diodes.com/part/view/ASMAJ48A%28LS%29","ASMAJ48A(LS)")</f>
        <v>ASMAJ48A(LS)</v>
      </c>
      <c r="D405" t="s">
        <v>44</v>
      </c>
      <c r="E405" t="s">
        <v>16</v>
      </c>
      <c r="F405" t="s">
        <v>17</v>
      </c>
      <c r="G405" t="s">
        <v>18</v>
      </c>
      <c r="I405">
        <v>48</v>
      </c>
      <c r="J405">
        <v>53.3</v>
      </c>
      <c r="K405">
        <v>58.9</v>
      </c>
      <c r="L405">
        <v>0.5</v>
      </c>
      <c r="M405">
        <v>77.4</v>
      </c>
      <c r="N405" t="s">
        <v>154</v>
      </c>
    </row>
    <row r="406" spans="1:14">
      <c r="A406" t="s">
        <v>431</v>
      </c>
      <c r="B406" s="2" t="str">
        <f>Hyperlink("https://www.diodes.com/assets/Datasheets/ASMAJ_SERIES.pdf")</f>
        <v>https://www.diodes.com/assets/Datasheets/ASMAJ_SERIES.pdf</v>
      </c>
      <c r="C406" t="str">
        <f>Hyperlink("https://www.diodes.com/part/view/ASMAJ48CA%28LS%29","ASMAJ48CA(LS)")</f>
        <v>ASMAJ48CA(LS)</v>
      </c>
      <c r="D406" t="s">
        <v>44</v>
      </c>
      <c r="E406" t="s">
        <v>16</v>
      </c>
      <c r="F406" t="s">
        <v>17</v>
      </c>
      <c r="G406" t="s">
        <v>21</v>
      </c>
      <c r="I406">
        <v>48</v>
      </c>
      <c r="J406">
        <v>53.3</v>
      </c>
      <c r="K406">
        <v>58.9</v>
      </c>
      <c r="L406">
        <v>0.5</v>
      </c>
      <c r="M406">
        <v>77.4</v>
      </c>
      <c r="N406" t="s">
        <v>154</v>
      </c>
    </row>
    <row r="407" spans="1:14">
      <c r="A407" t="s">
        <v>432</v>
      </c>
      <c r="B407" s="2" t="str">
        <f>Hyperlink("https://www.diodes.com/assets/Datasheets/ASMAJ_SERIES.pdf")</f>
        <v>https://www.diodes.com/assets/Datasheets/ASMAJ_SERIES.pdf</v>
      </c>
      <c r="C407" t="str">
        <f>Hyperlink("https://www.diodes.com/part/view/ASMAJ5.0A%28LS%29","ASMAJ5.0A(LS)")</f>
        <v>ASMAJ5.0A(LS)</v>
      </c>
      <c r="D407" t="s">
        <v>44</v>
      </c>
      <c r="E407" t="s">
        <v>16</v>
      </c>
      <c r="F407" t="s">
        <v>17</v>
      </c>
      <c r="G407" t="s">
        <v>18</v>
      </c>
      <c r="I407">
        <v>5</v>
      </c>
      <c r="J407">
        <v>6.4</v>
      </c>
      <c r="K407">
        <v>7.07</v>
      </c>
      <c r="L407">
        <v>800</v>
      </c>
      <c r="M407">
        <v>9.2</v>
      </c>
      <c r="N407" t="s">
        <v>154</v>
      </c>
    </row>
    <row r="408" spans="1:14">
      <c r="A408" t="s">
        <v>433</v>
      </c>
      <c r="B408" s="2" t="str">
        <f>Hyperlink("https://www.diodes.com/assets/Datasheets/ASMAJ_SERIES.pdf")</f>
        <v>https://www.diodes.com/assets/Datasheets/ASMAJ_SERIES.pdf</v>
      </c>
      <c r="C408" t="str">
        <f>Hyperlink("https://www.diodes.com/part/view/ASMAJ5.0CA%28LS%29","ASMAJ5.0CA(LS)")</f>
        <v>ASMAJ5.0CA(LS)</v>
      </c>
      <c r="D408" t="s">
        <v>44</v>
      </c>
      <c r="E408" t="s">
        <v>16</v>
      </c>
      <c r="F408" t="s">
        <v>17</v>
      </c>
      <c r="G408" t="s">
        <v>21</v>
      </c>
      <c r="I408">
        <v>5</v>
      </c>
      <c r="J408">
        <v>6.4</v>
      </c>
      <c r="K408">
        <v>7.07</v>
      </c>
      <c r="L408">
        <v>800</v>
      </c>
      <c r="M408">
        <v>9.2</v>
      </c>
      <c r="N408" t="s">
        <v>154</v>
      </c>
    </row>
    <row r="409" spans="1:14">
      <c r="A409" t="s">
        <v>434</v>
      </c>
      <c r="B409" s="2" t="str">
        <f>Hyperlink("https://www.diodes.com/assets/Datasheets/ASMAJ_SERIES.pdf")</f>
        <v>https://www.diodes.com/assets/Datasheets/ASMAJ_SERIES.pdf</v>
      </c>
      <c r="C409" t="str">
        <f>Hyperlink("https://www.diodes.com/part/view/ASMAJ51A%28LS%29","ASMAJ51A(LS)")</f>
        <v>ASMAJ51A(LS)</v>
      </c>
      <c r="D409" t="s">
        <v>44</v>
      </c>
      <c r="E409" t="s">
        <v>16</v>
      </c>
      <c r="F409" t="s">
        <v>17</v>
      </c>
      <c r="G409" t="s">
        <v>18</v>
      </c>
      <c r="I409">
        <v>51</v>
      </c>
      <c r="J409">
        <v>56.7</v>
      </c>
      <c r="K409">
        <v>62.7</v>
      </c>
      <c r="L409">
        <v>0.5</v>
      </c>
      <c r="M409">
        <v>82.4</v>
      </c>
      <c r="N409" t="s">
        <v>154</v>
      </c>
    </row>
    <row r="410" spans="1:14">
      <c r="A410" t="s">
        <v>435</v>
      </c>
      <c r="B410" s="2" t="str">
        <f>Hyperlink("https://www.diodes.com/assets/Datasheets/ASMAJ_SERIES.pdf")</f>
        <v>https://www.diodes.com/assets/Datasheets/ASMAJ_SERIES.pdf</v>
      </c>
      <c r="C410" t="str">
        <f>Hyperlink("https://www.diodes.com/part/view/ASMAJ51CA%28LS%29","ASMAJ51CA(LS)")</f>
        <v>ASMAJ51CA(LS)</v>
      </c>
      <c r="D410" t="s">
        <v>44</v>
      </c>
      <c r="E410" t="s">
        <v>16</v>
      </c>
      <c r="F410" t="s">
        <v>17</v>
      </c>
      <c r="G410" t="s">
        <v>21</v>
      </c>
      <c r="I410">
        <v>51</v>
      </c>
      <c r="J410">
        <v>56.7</v>
      </c>
      <c r="K410">
        <v>62.7</v>
      </c>
      <c r="L410">
        <v>0.5</v>
      </c>
      <c r="M410">
        <v>82.4</v>
      </c>
      <c r="N410" t="s">
        <v>154</v>
      </c>
    </row>
    <row r="411" spans="1:14">
      <c r="A411" t="s">
        <v>436</v>
      </c>
      <c r="B411" s="2" t="str">
        <f>Hyperlink("https://www.diodes.com/assets/Datasheets/ASMAJ_SERIES.pdf")</f>
        <v>https://www.diodes.com/assets/Datasheets/ASMAJ_SERIES.pdf</v>
      </c>
      <c r="C411" t="str">
        <f>Hyperlink("https://www.diodes.com/part/view/ASMAJ54A%28LS%29","ASMAJ54A(LS)")</f>
        <v>ASMAJ54A(LS)</v>
      </c>
      <c r="D411" t="s">
        <v>44</v>
      </c>
      <c r="E411" t="s">
        <v>16</v>
      </c>
      <c r="F411" t="s">
        <v>17</v>
      </c>
      <c r="G411" t="s">
        <v>18</v>
      </c>
      <c r="I411">
        <v>54</v>
      </c>
      <c r="J411">
        <v>60</v>
      </c>
      <c r="K411">
        <v>66.3</v>
      </c>
      <c r="L411">
        <v>0.5</v>
      </c>
      <c r="M411">
        <v>87.1</v>
      </c>
      <c r="N411" t="s">
        <v>154</v>
      </c>
    </row>
    <row r="412" spans="1:14">
      <c r="A412" t="s">
        <v>437</v>
      </c>
      <c r="B412" s="2" t="str">
        <f>Hyperlink("https://www.diodes.com/assets/Datasheets/ASMAJ_SERIES.pdf")</f>
        <v>https://www.diodes.com/assets/Datasheets/ASMAJ_SERIES.pdf</v>
      </c>
      <c r="C412" t="str">
        <f>Hyperlink("https://www.diodes.com/part/view/ASMAJ54CA%28LS%29","ASMAJ54CA(LS)")</f>
        <v>ASMAJ54CA(LS)</v>
      </c>
      <c r="D412" t="s">
        <v>44</v>
      </c>
      <c r="E412" t="s">
        <v>16</v>
      </c>
      <c r="F412" t="s">
        <v>17</v>
      </c>
      <c r="G412" t="s">
        <v>21</v>
      </c>
      <c r="I412">
        <v>54</v>
      </c>
      <c r="J412">
        <v>60</v>
      </c>
      <c r="K412">
        <v>66.3</v>
      </c>
      <c r="L412">
        <v>0.5</v>
      </c>
      <c r="M412">
        <v>87.1</v>
      </c>
      <c r="N412" t="s">
        <v>154</v>
      </c>
    </row>
    <row r="413" spans="1:14">
      <c r="A413" t="s">
        <v>438</v>
      </c>
      <c r="B413" s="2" t="str">
        <f>Hyperlink("https://www.diodes.com/assets/Datasheets/ASMAJ_SERIES.pdf")</f>
        <v>https://www.diodes.com/assets/Datasheets/ASMAJ_SERIES.pdf</v>
      </c>
      <c r="C413" t="str">
        <f>Hyperlink("https://www.diodes.com/part/view/ASMAJ58A%28LS%29","ASMAJ58A(LS)")</f>
        <v>ASMAJ58A(LS)</v>
      </c>
      <c r="D413" t="s">
        <v>44</v>
      </c>
      <c r="E413" t="s">
        <v>16</v>
      </c>
      <c r="F413" t="s">
        <v>17</v>
      </c>
      <c r="G413" t="s">
        <v>18</v>
      </c>
      <c r="I413">
        <v>58</v>
      </c>
      <c r="J413">
        <v>64.4</v>
      </c>
      <c r="K413">
        <v>71.2</v>
      </c>
      <c r="L413">
        <v>0.5</v>
      </c>
      <c r="M413">
        <v>93.6</v>
      </c>
      <c r="N413" t="s">
        <v>154</v>
      </c>
    </row>
    <row r="414" spans="1:14">
      <c r="A414" t="s">
        <v>439</v>
      </c>
      <c r="B414" s="2" t="str">
        <f>Hyperlink("https://www.diodes.com/assets/Datasheets/ASMAJ_SERIES.pdf")</f>
        <v>https://www.diodes.com/assets/Datasheets/ASMAJ_SERIES.pdf</v>
      </c>
      <c r="C414" t="str">
        <f>Hyperlink("https://www.diodes.com/part/view/ASMAJ58CA%28LS%29","ASMAJ58CA(LS)")</f>
        <v>ASMAJ58CA(LS)</v>
      </c>
      <c r="D414" t="s">
        <v>44</v>
      </c>
      <c r="E414" t="s">
        <v>16</v>
      </c>
      <c r="F414" t="s">
        <v>17</v>
      </c>
      <c r="G414" t="s">
        <v>21</v>
      </c>
      <c r="I414">
        <v>58</v>
      </c>
      <c r="J414">
        <v>64.4</v>
      </c>
      <c r="K414">
        <v>71.2</v>
      </c>
      <c r="L414">
        <v>0.5</v>
      </c>
      <c r="M414">
        <v>93.6</v>
      </c>
      <c r="N414" t="s">
        <v>154</v>
      </c>
    </row>
    <row r="415" spans="1:14">
      <c r="A415" t="s">
        <v>440</v>
      </c>
      <c r="B415" s="2" t="str">
        <f>Hyperlink("https://www.diodes.com/assets/Datasheets/ASMAJ_SERIES.pdf")</f>
        <v>https://www.diodes.com/assets/Datasheets/ASMAJ_SERIES.pdf</v>
      </c>
      <c r="C415" t="str">
        <f>Hyperlink("https://www.diodes.com/part/view/ASMAJ6.0A%28LS%29","ASMAJ6.0A(LS)")</f>
        <v>ASMAJ6.0A(LS)</v>
      </c>
      <c r="D415" t="s">
        <v>44</v>
      </c>
      <c r="E415" t="s">
        <v>16</v>
      </c>
      <c r="F415" t="s">
        <v>17</v>
      </c>
      <c r="G415" t="s">
        <v>18</v>
      </c>
      <c r="I415">
        <v>6</v>
      </c>
      <c r="J415">
        <v>6.67</v>
      </c>
      <c r="K415">
        <v>7.37</v>
      </c>
      <c r="L415">
        <v>800</v>
      </c>
      <c r="M415">
        <v>10.3</v>
      </c>
      <c r="N415" t="s">
        <v>154</v>
      </c>
    </row>
    <row r="416" spans="1:14">
      <c r="A416" t="s">
        <v>441</v>
      </c>
      <c r="B416" s="2" t="str">
        <f>Hyperlink("https://www.diodes.com/assets/Datasheets/ASMAJ_SERIES.pdf")</f>
        <v>https://www.diodes.com/assets/Datasheets/ASMAJ_SERIES.pdf</v>
      </c>
      <c r="C416" t="str">
        <f>Hyperlink("https://www.diodes.com/part/view/ASMAJ6.0CA%28LS%29","ASMAJ6.0CA(LS)")</f>
        <v>ASMAJ6.0CA(LS)</v>
      </c>
      <c r="D416" t="s">
        <v>44</v>
      </c>
      <c r="E416" t="s">
        <v>16</v>
      </c>
      <c r="F416" t="s">
        <v>17</v>
      </c>
      <c r="G416" t="s">
        <v>21</v>
      </c>
      <c r="I416">
        <v>6</v>
      </c>
      <c r="J416">
        <v>6.67</v>
      </c>
      <c r="K416">
        <v>7.37</v>
      </c>
      <c r="L416">
        <v>800</v>
      </c>
      <c r="M416">
        <v>10.3</v>
      </c>
      <c r="N416" t="s">
        <v>154</v>
      </c>
    </row>
    <row r="417" spans="1:14">
      <c r="A417" t="s">
        <v>442</v>
      </c>
      <c r="B417" s="2" t="str">
        <f>Hyperlink("https://www.diodes.com/assets/Datasheets/ASMAJ_SERIES.pdf")</f>
        <v>https://www.diodes.com/assets/Datasheets/ASMAJ_SERIES.pdf</v>
      </c>
      <c r="C417" t="str">
        <f>Hyperlink("https://www.diodes.com/part/view/ASMAJ6.5A%28LS%29","ASMAJ6.5A(LS)")</f>
        <v>ASMAJ6.5A(LS)</v>
      </c>
      <c r="D417" t="s">
        <v>44</v>
      </c>
      <c r="E417" t="s">
        <v>16</v>
      </c>
      <c r="F417" t="s">
        <v>17</v>
      </c>
      <c r="G417" t="s">
        <v>18</v>
      </c>
      <c r="I417">
        <v>6.5</v>
      </c>
      <c r="J417">
        <v>7.22</v>
      </c>
      <c r="K417">
        <v>7.98</v>
      </c>
      <c r="L417">
        <v>500</v>
      </c>
      <c r="M417">
        <v>11.2</v>
      </c>
      <c r="N417" t="s">
        <v>154</v>
      </c>
    </row>
    <row r="418" spans="1:14">
      <c r="A418" t="s">
        <v>443</v>
      </c>
      <c r="B418" s="2" t="str">
        <f>Hyperlink("https://www.diodes.com/assets/Datasheets/ASMAJ_SERIES.pdf")</f>
        <v>https://www.diodes.com/assets/Datasheets/ASMAJ_SERIES.pdf</v>
      </c>
      <c r="C418" t="str">
        <f>Hyperlink("https://www.diodes.com/part/view/ASMAJ6.5CA%28LS%29","ASMAJ6.5CA(LS)")</f>
        <v>ASMAJ6.5CA(LS)</v>
      </c>
      <c r="D418" t="s">
        <v>44</v>
      </c>
      <c r="E418" t="s">
        <v>16</v>
      </c>
      <c r="F418" t="s">
        <v>17</v>
      </c>
      <c r="G418" t="s">
        <v>21</v>
      </c>
      <c r="I418">
        <v>6.5</v>
      </c>
      <c r="J418">
        <v>7.22</v>
      </c>
      <c r="K418">
        <v>7.98</v>
      </c>
      <c r="L418">
        <v>500</v>
      </c>
      <c r="M418">
        <v>11.2</v>
      </c>
      <c r="N418" t="s">
        <v>154</v>
      </c>
    </row>
    <row r="419" spans="1:14">
      <c r="A419" t="s">
        <v>444</v>
      </c>
      <c r="B419" s="2" t="str">
        <f>Hyperlink("https://www.diodes.com/assets/Datasheets/ASMAJ_SERIES.pdf")</f>
        <v>https://www.diodes.com/assets/Datasheets/ASMAJ_SERIES.pdf</v>
      </c>
      <c r="C419" t="str">
        <f>Hyperlink("https://www.diodes.com/part/view/ASMAJ60A%28LS%29","ASMAJ60A(LS)")</f>
        <v>ASMAJ60A(LS)</v>
      </c>
      <c r="D419" t="s">
        <v>44</v>
      </c>
      <c r="E419" t="s">
        <v>16</v>
      </c>
      <c r="F419" t="s">
        <v>17</v>
      </c>
      <c r="G419" t="s">
        <v>18</v>
      </c>
      <c r="I419">
        <v>60</v>
      </c>
      <c r="J419">
        <v>66.7</v>
      </c>
      <c r="K419">
        <v>73.7</v>
      </c>
      <c r="L419">
        <v>0.5</v>
      </c>
      <c r="M419">
        <v>96.8</v>
      </c>
      <c r="N419" t="s">
        <v>154</v>
      </c>
    </row>
    <row r="420" spans="1:14">
      <c r="A420" t="s">
        <v>445</v>
      </c>
      <c r="B420" s="2" t="str">
        <f>Hyperlink("https://www.diodes.com/assets/Datasheets/ASMAJ_SERIES.pdf")</f>
        <v>https://www.diodes.com/assets/Datasheets/ASMAJ_SERIES.pdf</v>
      </c>
      <c r="C420" t="str">
        <f>Hyperlink("https://www.diodes.com/part/view/ASMAJ60CA%28LS%29","ASMAJ60CA(LS)")</f>
        <v>ASMAJ60CA(LS)</v>
      </c>
      <c r="D420" t="s">
        <v>44</v>
      </c>
      <c r="E420" t="s">
        <v>16</v>
      </c>
      <c r="F420" t="s">
        <v>17</v>
      </c>
      <c r="G420" t="s">
        <v>21</v>
      </c>
      <c r="I420">
        <v>60</v>
      </c>
      <c r="J420">
        <v>66.7</v>
      </c>
      <c r="K420">
        <v>73.7</v>
      </c>
      <c r="L420">
        <v>0.5</v>
      </c>
      <c r="M420">
        <v>96.8</v>
      </c>
      <c r="N420" t="s">
        <v>154</v>
      </c>
    </row>
    <row r="421" spans="1:14">
      <c r="A421" t="s">
        <v>446</v>
      </c>
      <c r="B421" s="2" t="str">
        <f>Hyperlink("https://www.diodes.com/assets/Datasheets/ASMAJ_SERIES.pdf")</f>
        <v>https://www.diodes.com/assets/Datasheets/ASMAJ_SERIES.pdf</v>
      </c>
      <c r="C421" t="str">
        <f>Hyperlink("https://www.diodes.com/part/view/ASMAJ64A%28LS%29","ASMAJ64A(LS)")</f>
        <v>ASMAJ64A(LS)</v>
      </c>
      <c r="D421" t="s">
        <v>44</v>
      </c>
      <c r="E421" t="s">
        <v>16</v>
      </c>
      <c r="F421" t="s">
        <v>17</v>
      </c>
      <c r="G421" t="s">
        <v>18</v>
      </c>
      <c r="I421">
        <v>64</v>
      </c>
      <c r="J421">
        <v>71.1</v>
      </c>
      <c r="K421">
        <v>78.6</v>
      </c>
      <c r="L421">
        <v>0.5</v>
      </c>
      <c r="M421">
        <v>103</v>
      </c>
      <c r="N421" t="s">
        <v>154</v>
      </c>
    </row>
    <row r="422" spans="1:14">
      <c r="A422" t="s">
        <v>447</v>
      </c>
      <c r="B422" s="2" t="str">
        <f>Hyperlink("https://www.diodes.com/assets/Datasheets/ASMAJ_SERIES.pdf")</f>
        <v>https://www.diodes.com/assets/Datasheets/ASMAJ_SERIES.pdf</v>
      </c>
      <c r="C422" t="str">
        <f>Hyperlink("https://www.diodes.com/part/view/ASMAJ64CA%28LS%29","ASMAJ64CA(LS)")</f>
        <v>ASMAJ64CA(LS)</v>
      </c>
      <c r="D422" t="s">
        <v>44</v>
      </c>
      <c r="E422" t="s">
        <v>16</v>
      </c>
      <c r="F422" t="s">
        <v>17</v>
      </c>
      <c r="G422" t="s">
        <v>21</v>
      </c>
      <c r="I422">
        <v>64</v>
      </c>
      <c r="J422">
        <v>71.1</v>
      </c>
      <c r="K422">
        <v>78.6</v>
      </c>
      <c r="L422">
        <v>0.5</v>
      </c>
      <c r="M422">
        <v>103</v>
      </c>
      <c r="N422" t="s">
        <v>154</v>
      </c>
    </row>
    <row r="423" spans="1:14">
      <c r="A423" t="s">
        <v>448</v>
      </c>
      <c r="B423" s="2" t="str">
        <f>Hyperlink("https://www.diodes.com/assets/Datasheets/ASMAJ_SERIES.pdf")</f>
        <v>https://www.diodes.com/assets/Datasheets/ASMAJ_SERIES.pdf</v>
      </c>
      <c r="C423" t="str">
        <f>Hyperlink("https://www.diodes.com/part/view/ASMAJ7.0A%28LS%29","ASMAJ7.0A(LS)")</f>
        <v>ASMAJ7.0A(LS)</v>
      </c>
      <c r="D423" t="s">
        <v>44</v>
      </c>
      <c r="E423" t="s">
        <v>16</v>
      </c>
      <c r="F423" t="s">
        <v>17</v>
      </c>
      <c r="G423" t="s">
        <v>18</v>
      </c>
      <c r="I423">
        <v>7</v>
      </c>
      <c r="J423">
        <v>7.78</v>
      </c>
      <c r="K423">
        <v>8.6</v>
      </c>
      <c r="L423">
        <v>200</v>
      </c>
      <c r="M423">
        <v>12</v>
      </c>
      <c r="N423" t="s">
        <v>154</v>
      </c>
    </row>
    <row r="424" spans="1:14">
      <c r="A424" t="s">
        <v>449</v>
      </c>
      <c r="B424" s="2" t="str">
        <f>Hyperlink("https://www.diodes.com/assets/Datasheets/ASMAJ_SERIES.pdf")</f>
        <v>https://www.diodes.com/assets/Datasheets/ASMAJ_SERIES.pdf</v>
      </c>
      <c r="C424" t="str">
        <f>Hyperlink("https://www.diodes.com/part/view/ASMAJ7.0CA%28LS%29","ASMAJ7.0CA(LS)")</f>
        <v>ASMAJ7.0CA(LS)</v>
      </c>
      <c r="D424" t="s">
        <v>44</v>
      </c>
      <c r="E424" t="s">
        <v>16</v>
      </c>
      <c r="F424" t="s">
        <v>17</v>
      </c>
      <c r="G424" t="s">
        <v>21</v>
      </c>
      <c r="I424">
        <v>7</v>
      </c>
      <c r="J424">
        <v>7.78</v>
      </c>
      <c r="K424">
        <v>8.6</v>
      </c>
      <c r="L424">
        <v>200</v>
      </c>
      <c r="M424">
        <v>12</v>
      </c>
      <c r="N424" t="s">
        <v>154</v>
      </c>
    </row>
    <row r="425" spans="1:14">
      <c r="A425" t="s">
        <v>450</v>
      </c>
      <c r="B425" s="2" t="str">
        <f>Hyperlink("https://www.diodes.com/assets/Datasheets/ASMAJ_SERIES.pdf")</f>
        <v>https://www.diodes.com/assets/Datasheets/ASMAJ_SERIES.pdf</v>
      </c>
      <c r="C425" t="str">
        <f>Hyperlink("https://www.diodes.com/part/view/ASMAJ7.5A%28LS%29","ASMAJ7.5A(LS)")</f>
        <v>ASMAJ7.5A(LS)</v>
      </c>
      <c r="D425" t="s">
        <v>44</v>
      </c>
      <c r="E425" t="s">
        <v>16</v>
      </c>
      <c r="F425" t="s">
        <v>17</v>
      </c>
      <c r="G425" t="s">
        <v>18</v>
      </c>
      <c r="I425">
        <v>7.5</v>
      </c>
      <c r="J425">
        <v>8.33</v>
      </c>
      <c r="K425">
        <v>9.21</v>
      </c>
      <c r="L425">
        <v>100</v>
      </c>
      <c r="M425">
        <v>12.9</v>
      </c>
      <c r="N425" t="s">
        <v>154</v>
      </c>
    </row>
    <row r="426" spans="1:14">
      <c r="A426" t="s">
        <v>451</v>
      </c>
      <c r="B426" s="2" t="str">
        <f>Hyperlink("https://www.diodes.com/assets/Datasheets/ASMAJ_SERIES.pdf")</f>
        <v>https://www.diodes.com/assets/Datasheets/ASMAJ_SERIES.pdf</v>
      </c>
      <c r="C426" t="str">
        <f>Hyperlink("https://www.diodes.com/part/view/ASMAJ7.5CA%28LS%29","ASMAJ7.5CA(LS)")</f>
        <v>ASMAJ7.5CA(LS)</v>
      </c>
      <c r="D426" t="s">
        <v>44</v>
      </c>
      <c r="E426" t="s">
        <v>16</v>
      </c>
      <c r="F426" t="s">
        <v>17</v>
      </c>
      <c r="G426" t="s">
        <v>21</v>
      </c>
      <c r="I426">
        <v>7.5</v>
      </c>
      <c r="J426">
        <v>8.33</v>
      </c>
      <c r="K426">
        <v>9.21</v>
      </c>
      <c r="L426">
        <v>100</v>
      </c>
      <c r="M426">
        <v>12.9</v>
      </c>
      <c r="N426" t="s">
        <v>154</v>
      </c>
    </row>
    <row r="427" spans="1:14">
      <c r="A427" t="s">
        <v>452</v>
      </c>
      <c r="B427" s="2" t="str">
        <f>Hyperlink("https://www.diodes.com/assets/Datasheets/ASMAJ_SERIES.pdf")</f>
        <v>https://www.diodes.com/assets/Datasheets/ASMAJ_SERIES.pdf</v>
      </c>
      <c r="C427" t="str">
        <f>Hyperlink("https://www.diodes.com/part/view/ASMAJ70A%28LS%29","ASMAJ70A(LS)")</f>
        <v>ASMAJ70A(LS)</v>
      </c>
      <c r="D427" t="s">
        <v>44</v>
      </c>
      <c r="E427" t="s">
        <v>16</v>
      </c>
      <c r="F427" t="s">
        <v>17</v>
      </c>
      <c r="G427" t="s">
        <v>18</v>
      </c>
      <c r="I427">
        <v>70</v>
      </c>
      <c r="J427">
        <v>77.8</v>
      </c>
      <c r="K427">
        <v>86</v>
      </c>
      <c r="L427">
        <v>0.5</v>
      </c>
      <c r="M427">
        <v>113</v>
      </c>
      <c r="N427" t="s">
        <v>154</v>
      </c>
    </row>
    <row r="428" spans="1:14">
      <c r="A428" t="s">
        <v>453</v>
      </c>
      <c r="B428" s="2" t="str">
        <f>Hyperlink("https://www.diodes.com/assets/Datasheets/ASMAJ_SERIES.pdf")</f>
        <v>https://www.diodes.com/assets/Datasheets/ASMAJ_SERIES.pdf</v>
      </c>
      <c r="C428" t="str">
        <f>Hyperlink("https://www.diodes.com/part/view/ASMAJ70CA%28LS%29","ASMAJ70CA(LS)")</f>
        <v>ASMAJ70CA(LS)</v>
      </c>
      <c r="D428" t="s">
        <v>44</v>
      </c>
      <c r="E428" t="s">
        <v>16</v>
      </c>
      <c r="F428" t="s">
        <v>17</v>
      </c>
      <c r="G428" t="s">
        <v>21</v>
      </c>
      <c r="I428">
        <v>70</v>
      </c>
      <c r="J428">
        <v>77.8</v>
      </c>
      <c r="K428">
        <v>86</v>
      </c>
      <c r="L428">
        <v>0.5</v>
      </c>
      <c r="M428">
        <v>113</v>
      </c>
      <c r="N428" t="s">
        <v>154</v>
      </c>
    </row>
    <row r="429" spans="1:14">
      <c r="A429" t="s">
        <v>454</v>
      </c>
      <c r="B429" s="2" t="str">
        <f>Hyperlink("https://www.diodes.com/assets/Datasheets/ASMAJ_SERIES.pdf")</f>
        <v>https://www.diodes.com/assets/Datasheets/ASMAJ_SERIES.pdf</v>
      </c>
      <c r="C429" t="str">
        <f>Hyperlink("https://www.diodes.com/part/view/ASMAJ75A%28LS%29","ASMAJ75A(LS)")</f>
        <v>ASMAJ75A(LS)</v>
      </c>
      <c r="D429" t="s">
        <v>44</v>
      </c>
      <c r="E429" t="s">
        <v>16</v>
      </c>
      <c r="F429" t="s">
        <v>17</v>
      </c>
      <c r="G429" t="s">
        <v>18</v>
      </c>
      <c r="I429">
        <v>75</v>
      </c>
      <c r="J429">
        <v>83.3</v>
      </c>
      <c r="K429">
        <v>92.1</v>
      </c>
      <c r="L429">
        <v>0.5</v>
      </c>
      <c r="M429">
        <v>121</v>
      </c>
      <c r="N429" t="s">
        <v>154</v>
      </c>
    </row>
    <row r="430" spans="1:14">
      <c r="A430" t="s">
        <v>455</v>
      </c>
      <c r="B430" s="2" t="str">
        <f>Hyperlink("https://www.diodes.com/assets/Datasheets/ASMAJ_SERIES.pdf")</f>
        <v>https://www.diodes.com/assets/Datasheets/ASMAJ_SERIES.pdf</v>
      </c>
      <c r="C430" t="str">
        <f>Hyperlink("https://www.diodes.com/part/view/ASMAJ75CA%28LS%29","ASMAJ75CA(LS)")</f>
        <v>ASMAJ75CA(LS)</v>
      </c>
      <c r="D430" t="s">
        <v>44</v>
      </c>
      <c r="E430" t="s">
        <v>16</v>
      </c>
      <c r="F430" t="s">
        <v>17</v>
      </c>
      <c r="G430" t="s">
        <v>21</v>
      </c>
      <c r="I430">
        <v>75</v>
      </c>
      <c r="J430">
        <v>83.3</v>
      </c>
      <c r="K430">
        <v>92.1</v>
      </c>
      <c r="L430">
        <v>0.5</v>
      </c>
      <c r="M430">
        <v>121</v>
      </c>
      <c r="N430" t="s">
        <v>154</v>
      </c>
    </row>
    <row r="431" spans="1:14">
      <c r="A431" t="s">
        <v>456</v>
      </c>
      <c r="B431" s="2" t="str">
        <f>Hyperlink("https://www.diodes.com/assets/Datasheets/ASMAJ_SERIES.pdf")</f>
        <v>https://www.diodes.com/assets/Datasheets/ASMAJ_SERIES.pdf</v>
      </c>
      <c r="C431" t="str">
        <f>Hyperlink("https://www.diodes.com/part/view/ASMAJ78A%28LS%29","ASMAJ78A(LS)")</f>
        <v>ASMAJ78A(LS)</v>
      </c>
      <c r="D431" t="s">
        <v>44</v>
      </c>
      <c r="E431" t="s">
        <v>16</v>
      </c>
      <c r="F431" t="s">
        <v>17</v>
      </c>
      <c r="G431" t="s">
        <v>18</v>
      </c>
      <c r="I431">
        <v>78</v>
      </c>
      <c r="J431">
        <v>86.7</v>
      </c>
      <c r="K431">
        <v>95.8</v>
      </c>
      <c r="L431">
        <v>0.5</v>
      </c>
      <c r="M431">
        <v>126</v>
      </c>
      <c r="N431" t="s">
        <v>154</v>
      </c>
    </row>
    <row r="432" spans="1:14">
      <c r="A432" t="s">
        <v>457</v>
      </c>
      <c r="B432" s="2" t="str">
        <f>Hyperlink("https://www.diodes.com/assets/Datasheets/ASMAJ_SERIES.pdf")</f>
        <v>https://www.diodes.com/assets/Datasheets/ASMAJ_SERIES.pdf</v>
      </c>
      <c r="C432" t="str">
        <f>Hyperlink("https://www.diodes.com/part/view/ASMAJ78CA%28LS%29","ASMAJ78CA(LS)")</f>
        <v>ASMAJ78CA(LS)</v>
      </c>
      <c r="D432" t="s">
        <v>44</v>
      </c>
      <c r="E432" t="s">
        <v>16</v>
      </c>
      <c r="F432" t="s">
        <v>17</v>
      </c>
      <c r="G432" t="s">
        <v>21</v>
      </c>
      <c r="I432">
        <v>78</v>
      </c>
      <c r="J432">
        <v>86.7</v>
      </c>
      <c r="K432">
        <v>95.8</v>
      </c>
      <c r="L432">
        <v>0.5</v>
      </c>
      <c r="M432">
        <v>126</v>
      </c>
      <c r="N432" t="s">
        <v>154</v>
      </c>
    </row>
    <row r="433" spans="1:14">
      <c r="A433" t="s">
        <v>458</v>
      </c>
      <c r="B433" s="2" t="str">
        <f>Hyperlink("https://www.diodes.com/assets/Datasheets/ASMAJ_SERIES.pdf")</f>
        <v>https://www.diodes.com/assets/Datasheets/ASMAJ_SERIES.pdf</v>
      </c>
      <c r="C433" t="str">
        <f>Hyperlink("https://www.diodes.com/part/view/ASMAJ8.0A%28LS%29","ASMAJ8.0A(LS)")</f>
        <v>ASMAJ8.0A(LS)</v>
      </c>
      <c r="D433" t="s">
        <v>44</v>
      </c>
      <c r="E433" t="s">
        <v>16</v>
      </c>
      <c r="F433" t="s">
        <v>17</v>
      </c>
      <c r="G433" t="s">
        <v>18</v>
      </c>
      <c r="I433">
        <v>8</v>
      </c>
      <c r="J433">
        <v>8.89</v>
      </c>
      <c r="K433">
        <v>9.83</v>
      </c>
      <c r="L433">
        <v>50</v>
      </c>
      <c r="M433">
        <v>13.6</v>
      </c>
      <c r="N433" t="s">
        <v>154</v>
      </c>
    </row>
    <row r="434" spans="1:14">
      <c r="A434" t="s">
        <v>459</v>
      </c>
      <c r="B434" s="2" t="str">
        <f>Hyperlink("https://www.diodes.com/assets/Datasheets/ASMAJ_SERIES.pdf")</f>
        <v>https://www.diodes.com/assets/Datasheets/ASMAJ_SERIES.pdf</v>
      </c>
      <c r="C434" t="str">
        <f>Hyperlink("https://www.diodes.com/part/view/ASMAJ8.0CA%28LS%29","ASMAJ8.0CA(LS)")</f>
        <v>ASMAJ8.0CA(LS)</v>
      </c>
      <c r="D434" t="s">
        <v>44</v>
      </c>
      <c r="E434" t="s">
        <v>16</v>
      </c>
      <c r="F434" t="s">
        <v>17</v>
      </c>
      <c r="G434" t="s">
        <v>21</v>
      </c>
      <c r="I434">
        <v>8</v>
      </c>
      <c r="J434">
        <v>8.89</v>
      </c>
      <c r="K434">
        <v>9.83</v>
      </c>
      <c r="L434">
        <v>50</v>
      </c>
      <c r="M434">
        <v>13.6</v>
      </c>
      <c r="N434" t="s">
        <v>154</v>
      </c>
    </row>
    <row r="435" spans="1:14">
      <c r="A435" t="s">
        <v>460</v>
      </c>
      <c r="B435" s="2" t="str">
        <f>Hyperlink("https://www.diodes.com/assets/Datasheets/ASMAJ_SERIES.pdf")</f>
        <v>https://www.diodes.com/assets/Datasheets/ASMAJ_SERIES.pdf</v>
      </c>
      <c r="C435" t="str">
        <f>Hyperlink("https://www.diodes.com/part/view/ASMAJ8.5A%28LS%29","ASMAJ8.5A(LS)")</f>
        <v>ASMAJ8.5A(LS)</v>
      </c>
      <c r="D435" t="s">
        <v>44</v>
      </c>
      <c r="E435" t="s">
        <v>16</v>
      </c>
      <c r="F435" t="s">
        <v>17</v>
      </c>
      <c r="G435" t="s">
        <v>18</v>
      </c>
      <c r="I435">
        <v>8.5</v>
      </c>
      <c r="J435">
        <v>9.44</v>
      </c>
      <c r="K435">
        <v>10.43</v>
      </c>
      <c r="L435">
        <v>10</v>
      </c>
      <c r="M435">
        <v>14.4</v>
      </c>
      <c r="N435" t="s">
        <v>154</v>
      </c>
    </row>
    <row r="436" spans="1:14">
      <c r="A436" t="s">
        <v>461</v>
      </c>
      <c r="B436" s="2" t="str">
        <f>Hyperlink("https://www.diodes.com/assets/Datasheets/ASMAJ_SERIES.pdf")</f>
        <v>https://www.diodes.com/assets/Datasheets/ASMAJ_SERIES.pdf</v>
      </c>
      <c r="C436" t="str">
        <f>Hyperlink("https://www.diodes.com/part/view/ASMAJ8.5CA%28LS%29","ASMAJ8.5CA(LS)")</f>
        <v>ASMAJ8.5CA(LS)</v>
      </c>
      <c r="D436" t="s">
        <v>44</v>
      </c>
      <c r="E436" t="s">
        <v>16</v>
      </c>
      <c r="F436" t="s">
        <v>17</v>
      </c>
      <c r="G436" t="s">
        <v>21</v>
      </c>
      <c r="I436">
        <v>8.5</v>
      </c>
      <c r="J436">
        <v>9.44</v>
      </c>
      <c r="K436">
        <v>10.43</v>
      </c>
      <c r="L436">
        <v>10</v>
      </c>
      <c r="M436">
        <v>14.4</v>
      </c>
      <c r="N436" t="s">
        <v>154</v>
      </c>
    </row>
    <row r="437" spans="1:14">
      <c r="A437" t="s">
        <v>462</v>
      </c>
      <c r="B437" s="2" t="str">
        <f>Hyperlink("https://www.diodes.com/assets/Datasheets/ASMAJ_SERIES.pdf")</f>
        <v>https://www.diodes.com/assets/Datasheets/ASMAJ_SERIES.pdf</v>
      </c>
      <c r="C437" t="str">
        <f>Hyperlink("https://www.diodes.com/part/view/ASMAJ85A%28LS%29","ASMAJ85A(LS)")</f>
        <v>ASMAJ85A(LS)</v>
      </c>
      <c r="D437" t="s">
        <v>44</v>
      </c>
      <c r="E437" t="s">
        <v>16</v>
      </c>
      <c r="F437" t="s">
        <v>17</v>
      </c>
      <c r="G437" t="s">
        <v>18</v>
      </c>
      <c r="I437">
        <v>85</v>
      </c>
      <c r="J437">
        <v>94.4</v>
      </c>
      <c r="K437">
        <v>104</v>
      </c>
      <c r="L437">
        <v>0.5</v>
      </c>
      <c r="M437">
        <v>137</v>
      </c>
      <c r="N437" t="s">
        <v>154</v>
      </c>
    </row>
    <row r="438" spans="1:14">
      <c r="A438" t="s">
        <v>463</v>
      </c>
      <c r="B438" s="2" t="str">
        <f>Hyperlink("https://www.diodes.com/assets/Datasheets/ASMAJ_SERIES.pdf")</f>
        <v>https://www.diodes.com/assets/Datasheets/ASMAJ_SERIES.pdf</v>
      </c>
      <c r="C438" t="str">
        <f>Hyperlink("https://www.diodes.com/part/view/ASMAJ85CA%28LS%29","ASMAJ85CA(LS)")</f>
        <v>ASMAJ85CA(LS)</v>
      </c>
      <c r="D438" t="s">
        <v>44</v>
      </c>
      <c r="E438" t="s">
        <v>16</v>
      </c>
      <c r="F438" t="s">
        <v>17</v>
      </c>
      <c r="G438" t="s">
        <v>21</v>
      </c>
      <c r="I438">
        <v>85</v>
      </c>
      <c r="J438">
        <v>94.4</v>
      </c>
      <c r="K438">
        <v>104</v>
      </c>
      <c r="L438">
        <v>0.5</v>
      </c>
      <c r="M438">
        <v>137</v>
      </c>
      <c r="N438" t="s">
        <v>154</v>
      </c>
    </row>
    <row r="439" spans="1:14">
      <c r="A439" t="s">
        <v>464</v>
      </c>
      <c r="B439" s="2" t="str">
        <f>Hyperlink("https://www.diodes.com/assets/Datasheets/ASMAJ_SERIES.pdf")</f>
        <v>https://www.diodes.com/assets/Datasheets/ASMAJ_SERIES.pdf</v>
      </c>
      <c r="C439" t="str">
        <f>Hyperlink("https://www.diodes.com/part/view/ASMAJ9.0A%28LS%29","ASMAJ9.0A(LS)")</f>
        <v>ASMAJ9.0A(LS)</v>
      </c>
      <c r="D439" t="s">
        <v>44</v>
      </c>
      <c r="E439" t="s">
        <v>16</v>
      </c>
      <c r="F439" t="s">
        <v>17</v>
      </c>
      <c r="G439" t="s">
        <v>18</v>
      </c>
      <c r="I439">
        <v>9</v>
      </c>
      <c r="J439">
        <v>10</v>
      </c>
      <c r="K439">
        <v>11.1</v>
      </c>
      <c r="L439">
        <v>5</v>
      </c>
      <c r="M439">
        <v>15.4</v>
      </c>
      <c r="N439" t="s">
        <v>154</v>
      </c>
    </row>
    <row r="440" spans="1:14">
      <c r="A440" t="s">
        <v>465</v>
      </c>
      <c r="B440" s="2" t="str">
        <f>Hyperlink("https://www.diodes.com/assets/Datasheets/ASMAJ_SERIES.pdf")</f>
        <v>https://www.diodes.com/assets/Datasheets/ASMAJ_SERIES.pdf</v>
      </c>
      <c r="C440" t="str">
        <f>Hyperlink("https://www.diodes.com/part/view/ASMAJ9.0CA%28LS%29","ASMAJ9.0CA(LS)")</f>
        <v>ASMAJ9.0CA(LS)</v>
      </c>
      <c r="D440" t="s">
        <v>44</v>
      </c>
      <c r="E440" t="s">
        <v>16</v>
      </c>
      <c r="F440" t="s">
        <v>17</v>
      </c>
      <c r="G440" t="s">
        <v>21</v>
      </c>
      <c r="I440">
        <v>9</v>
      </c>
      <c r="J440">
        <v>10</v>
      </c>
      <c r="K440">
        <v>11.1</v>
      </c>
      <c r="L440">
        <v>5</v>
      </c>
      <c r="M440">
        <v>15.4</v>
      </c>
      <c r="N440" t="s">
        <v>154</v>
      </c>
    </row>
    <row r="441" spans="1:14">
      <c r="A441" t="s">
        <v>466</v>
      </c>
      <c r="B441" s="2" t="str">
        <f>Hyperlink("https://www.diodes.com/assets/Datasheets/ASMAJ_SERIES.pdf")</f>
        <v>https://www.diodes.com/assets/Datasheets/ASMAJ_SERIES.pdf</v>
      </c>
      <c r="C441" t="str">
        <f>Hyperlink("https://www.diodes.com/part/view/ASMAJ90A%28LS%29","ASMAJ90A(LS)")</f>
        <v>ASMAJ90A(LS)</v>
      </c>
      <c r="D441" t="s">
        <v>44</v>
      </c>
      <c r="E441" t="s">
        <v>16</v>
      </c>
      <c r="F441" t="s">
        <v>17</v>
      </c>
      <c r="G441" t="s">
        <v>18</v>
      </c>
      <c r="I441">
        <v>90</v>
      </c>
      <c r="J441">
        <v>100</v>
      </c>
      <c r="K441">
        <v>111</v>
      </c>
      <c r="L441">
        <v>0.5</v>
      </c>
      <c r="M441">
        <v>146</v>
      </c>
      <c r="N441" t="s">
        <v>154</v>
      </c>
    </row>
    <row r="442" spans="1:14">
      <c r="A442" t="s">
        <v>467</v>
      </c>
      <c r="B442" s="2" t="str">
        <f>Hyperlink("https://www.diodes.com/assets/Datasheets/ASMAJ_SERIES.pdf")</f>
        <v>https://www.diodes.com/assets/Datasheets/ASMAJ_SERIES.pdf</v>
      </c>
      <c r="C442" t="str">
        <f>Hyperlink("https://www.diodes.com/part/view/ASMAJ90CA%28LS%29","ASMAJ90CA(LS)")</f>
        <v>ASMAJ90CA(LS)</v>
      </c>
      <c r="D442" t="s">
        <v>44</v>
      </c>
      <c r="E442" t="s">
        <v>16</v>
      </c>
      <c r="F442" t="s">
        <v>17</v>
      </c>
      <c r="G442" t="s">
        <v>21</v>
      </c>
      <c r="I442">
        <v>90</v>
      </c>
      <c r="J442">
        <v>100</v>
      </c>
      <c r="K442">
        <v>111</v>
      </c>
      <c r="L442">
        <v>0.5</v>
      </c>
      <c r="M442">
        <v>146</v>
      </c>
      <c r="N442" t="s">
        <v>154</v>
      </c>
    </row>
    <row r="443" spans="1:14">
      <c r="A443" t="s">
        <v>468</v>
      </c>
      <c r="B443" s="2" t="str">
        <f>Hyperlink("https://www.diodes.com/assets/Datasheets/ASMBJ_SERIES.pdf")</f>
        <v>https://www.diodes.com/assets/Datasheets/ASMBJ_SERIES.pdf</v>
      </c>
      <c r="C443" t="str">
        <f>Hyperlink("https://www.diodes.com/part/view/ASMBJ10A%28LS%29","ASMBJ10A(LS)")</f>
        <v>ASMBJ10A(LS)</v>
      </c>
      <c r="D443" t="s">
        <v>44</v>
      </c>
      <c r="E443" t="s">
        <v>16</v>
      </c>
      <c r="F443" t="s">
        <v>17</v>
      </c>
      <c r="G443" t="s">
        <v>18</v>
      </c>
      <c r="I443">
        <v>10</v>
      </c>
      <c r="J443">
        <v>11.1</v>
      </c>
      <c r="K443">
        <v>12.3</v>
      </c>
      <c r="L443">
        <v>5</v>
      </c>
      <c r="M443">
        <v>17</v>
      </c>
      <c r="N443" t="s">
        <v>217</v>
      </c>
    </row>
    <row r="444" spans="1:14">
      <c r="A444" t="s">
        <v>469</v>
      </c>
      <c r="B444" s="2" t="str">
        <f>Hyperlink("https://www.diodes.com/assets/Datasheets/ASMBJ_SERIES.pdf")</f>
        <v>https://www.diodes.com/assets/Datasheets/ASMBJ_SERIES.pdf</v>
      </c>
      <c r="C444" t="str">
        <f>Hyperlink("https://www.diodes.com/part/view/ASMBJ10CA%28LS%29","ASMBJ10CA(LS)")</f>
        <v>ASMBJ10CA(LS)</v>
      </c>
      <c r="D444" t="s">
        <v>44</v>
      </c>
      <c r="E444" t="s">
        <v>16</v>
      </c>
      <c r="F444" t="s">
        <v>17</v>
      </c>
      <c r="G444" t="s">
        <v>21</v>
      </c>
      <c r="I444">
        <v>10</v>
      </c>
      <c r="J444">
        <v>11.1</v>
      </c>
      <c r="K444">
        <v>12.3</v>
      </c>
      <c r="L444">
        <v>5</v>
      </c>
      <c r="M444">
        <v>17</v>
      </c>
      <c r="N444" t="s">
        <v>217</v>
      </c>
    </row>
    <row r="445" spans="1:14">
      <c r="A445" t="s">
        <v>470</v>
      </c>
      <c r="B445" s="2" t="str">
        <f>Hyperlink("https://www.diodes.com/assets/Datasheets/ASMBJ_SERIES.pdf")</f>
        <v>https://www.diodes.com/assets/Datasheets/ASMBJ_SERIES.pdf</v>
      </c>
      <c r="C445" t="str">
        <f>Hyperlink("https://www.diodes.com/part/view/ASMBJ11A%28LS%29","ASMBJ11A(LS)")</f>
        <v>ASMBJ11A(LS)</v>
      </c>
      <c r="D445" t="s">
        <v>44</v>
      </c>
      <c r="E445" t="s">
        <v>16</v>
      </c>
      <c r="F445" t="s">
        <v>17</v>
      </c>
      <c r="G445" t="s">
        <v>18</v>
      </c>
      <c r="I445">
        <v>11</v>
      </c>
      <c r="J445">
        <v>12.2</v>
      </c>
      <c r="K445">
        <v>13.5</v>
      </c>
      <c r="L445">
        <v>0.5</v>
      </c>
      <c r="M445">
        <v>18.2</v>
      </c>
      <c r="N445" t="s">
        <v>217</v>
      </c>
    </row>
    <row r="446" spans="1:14">
      <c r="A446" t="s">
        <v>471</v>
      </c>
      <c r="B446" s="2" t="str">
        <f>Hyperlink("https://www.diodes.com/assets/Datasheets/ASMBJ_SERIES.pdf")</f>
        <v>https://www.diodes.com/assets/Datasheets/ASMBJ_SERIES.pdf</v>
      </c>
      <c r="C446" t="str">
        <f>Hyperlink("https://www.diodes.com/part/view/ASMBJ11CA%28LS%29","ASMBJ11CA(LS)")</f>
        <v>ASMBJ11CA(LS)</v>
      </c>
      <c r="D446" t="s">
        <v>44</v>
      </c>
      <c r="E446" t="s">
        <v>16</v>
      </c>
      <c r="F446" t="s">
        <v>17</v>
      </c>
      <c r="G446" t="s">
        <v>21</v>
      </c>
      <c r="I446">
        <v>11</v>
      </c>
      <c r="J446">
        <v>12.2</v>
      </c>
      <c r="K446">
        <v>13.5</v>
      </c>
      <c r="L446">
        <v>0.5</v>
      </c>
      <c r="M446">
        <v>18.2</v>
      </c>
      <c r="N446" t="s">
        <v>217</v>
      </c>
    </row>
    <row r="447" spans="1:14">
      <c r="A447" t="s">
        <v>472</v>
      </c>
      <c r="B447" s="2" t="str">
        <f>Hyperlink("https://www.diodes.com/assets/Datasheets/ASMBJ_SERIES.pdf")</f>
        <v>https://www.diodes.com/assets/Datasheets/ASMBJ_SERIES.pdf</v>
      </c>
      <c r="C447" t="str">
        <f>Hyperlink("https://www.diodes.com/part/view/ASMBJ12A%28LS%29","ASMBJ12A(LS)")</f>
        <v>ASMBJ12A(LS)</v>
      </c>
      <c r="D447" t="s">
        <v>44</v>
      </c>
      <c r="E447" t="s">
        <v>16</v>
      </c>
      <c r="F447" t="s">
        <v>17</v>
      </c>
      <c r="G447" t="s">
        <v>18</v>
      </c>
      <c r="I447">
        <v>12</v>
      </c>
      <c r="J447">
        <v>13.3</v>
      </c>
      <c r="K447">
        <v>14.7</v>
      </c>
      <c r="L447">
        <v>0.5</v>
      </c>
      <c r="M447">
        <v>19.9</v>
      </c>
      <c r="N447" t="s">
        <v>217</v>
      </c>
    </row>
    <row r="448" spans="1:14">
      <c r="A448" t="s">
        <v>473</v>
      </c>
      <c r="B448" s="2" t="str">
        <f>Hyperlink("https://www.diodes.com/assets/Datasheets/ASMBJ_SERIES.pdf")</f>
        <v>https://www.diodes.com/assets/Datasheets/ASMBJ_SERIES.pdf</v>
      </c>
      <c r="C448" t="str">
        <f>Hyperlink("https://www.diodes.com/part/view/ASMBJ12CA%28LS%29","ASMBJ12CA(LS)")</f>
        <v>ASMBJ12CA(LS)</v>
      </c>
      <c r="D448" t="s">
        <v>44</v>
      </c>
      <c r="E448" t="s">
        <v>16</v>
      </c>
      <c r="F448" t="s">
        <v>17</v>
      </c>
      <c r="G448" t="s">
        <v>21</v>
      </c>
      <c r="I448">
        <v>12</v>
      </c>
      <c r="J448">
        <v>13.3</v>
      </c>
      <c r="K448">
        <v>14.7</v>
      </c>
      <c r="L448">
        <v>0.5</v>
      </c>
      <c r="M448">
        <v>19.9</v>
      </c>
      <c r="N448" t="s">
        <v>217</v>
      </c>
    </row>
    <row r="449" spans="1:14">
      <c r="A449" t="s">
        <v>474</v>
      </c>
      <c r="B449" s="2" t="str">
        <f>Hyperlink("https://www.diodes.com/assets/Datasheets/ASMBJ_SERIES.pdf")</f>
        <v>https://www.diodes.com/assets/Datasheets/ASMBJ_SERIES.pdf</v>
      </c>
      <c r="C449" t="str">
        <f>Hyperlink("https://www.diodes.com/part/view/ASMBJ13A%28LS%29","ASMBJ13A(LS)")</f>
        <v>ASMBJ13A(LS)</v>
      </c>
      <c r="D449" t="s">
        <v>44</v>
      </c>
      <c r="E449" t="s">
        <v>16</v>
      </c>
      <c r="F449" t="s">
        <v>17</v>
      </c>
      <c r="G449" t="s">
        <v>18</v>
      </c>
      <c r="I449">
        <v>13</v>
      </c>
      <c r="J449">
        <v>14.4</v>
      </c>
      <c r="K449">
        <v>15.9</v>
      </c>
      <c r="L449">
        <v>0.5</v>
      </c>
      <c r="M449">
        <v>21.5</v>
      </c>
      <c r="N449" t="s">
        <v>217</v>
      </c>
    </row>
    <row r="450" spans="1:14">
      <c r="A450" t="s">
        <v>475</v>
      </c>
      <c r="B450" s="2" t="str">
        <f>Hyperlink("https://www.diodes.com/assets/Datasheets/ASMBJ_SERIES.pdf")</f>
        <v>https://www.diodes.com/assets/Datasheets/ASMBJ_SERIES.pdf</v>
      </c>
      <c r="C450" t="str">
        <f>Hyperlink("https://www.diodes.com/part/view/ASMBJ13CA%28LS%29","ASMBJ13CA(LS)")</f>
        <v>ASMBJ13CA(LS)</v>
      </c>
      <c r="D450" t="s">
        <v>44</v>
      </c>
      <c r="E450" t="s">
        <v>16</v>
      </c>
      <c r="F450" t="s">
        <v>17</v>
      </c>
      <c r="G450" t="s">
        <v>21</v>
      </c>
      <c r="I450">
        <v>13</v>
      </c>
      <c r="J450">
        <v>14.4</v>
      </c>
      <c r="K450">
        <v>15.9</v>
      </c>
      <c r="L450">
        <v>0.5</v>
      </c>
      <c r="M450">
        <v>21.5</v>
      </c>
      <c r="N450" t="s">
        <v>217</v>
      </c>
    </row>
    <row r="451" spans="1:14">
      <c r="A451" t="s">
        <v>476</v>
      </c>
      <c r="B451" s="2" t="str">
        <f>Hyperlink("https://www.diodes.com/assets/Datasheets/ASMBJ_SERIES.pdf")</f>
        <v>https://www.diodes.com/assets/Datasheets/ASMBJ_SERIES.pdf</v>
      </c>
      <c r="C451" t="str">
        <f>Hyperlink("https://www.diodes.com/part/view/ASMBJ14A%28LS%29","ASMBJ14A(LS)")</f>
        <v>ASMBJ14A(LS)</v>
      </c>
      <c r="D451" t="s">
        <v>44</v>
      </c>
      <c r="E451" t="s">
        <v>16</v>
      </c>
      <c r="F451" t="s">
        <v>17</v>
      </c>
      <c r="G451" t="s">
        <v>18</v>
      </c>
      <c r="I451">
        <v>14</v>
      </c>
      <c r="J451">
        <v>15.6</v>
      </c>
      <c r="K451">
        <v>17.2</v>
      </c>
      <c r="L451">
        <v>0.5</v>
      </c>
      <c r="M451">
        <v>23.2</v>
      </c>
      <c r="N451" t="s">
        <v>217</v>
      </c>
    </row>
    <row r="452" spans="1:14">
      <c r="A452" t="s">
        <v>477</v>
      </c>
      <c r="B452" s="2" t="str">
        <f>Hyperlink("https://www.diodes.com/assets/Datasheets/ASMBJ_SERIES.pdf")</f>
        <v>https://www.diodes.com/assets/Datasheets/ASMBJ_SERIES.pdf</v>
      </c>
      <c r="C452" t="str">
        <f>Hyperlink("https://www.diodes.com/part/view/ASMBJ14CA%28LS%29","ASMBJ14CA(LS)")</f>
        <v>ASMBJ14CA(LS)</v>
      </c>
      <c r="D452" t="s">
        <v>44</v>
      </c>
      <c r="E452" t="s">
        <v>16</v>
      </c>
      <c r="F452" t="s">
        <v>17</v>
      </c>
      <c r="G452" t="s">
        <v>21</v>
      </c>
      <c r="I452">
        <v>14</v>
      </c>
      <c r="J452">
        <v>15.6</v>
      </c>
      <c r="K452">
        <v>17.2</v>
      </c>
      <c r="L452">
        <v>0.5</v>
      </c>
      <c r="M452">
        <v>23.2</v>
      </c>
      <c r="N452" t="s">
        <v>217</v>
      </c>
    </row>
    <row r="453" spans="1:14">
      <c r="A453" t="s">
        <v>478</v>
      </c>
      <c r="B453" s="2" t="str">
        <f>Hyperlink("https://www.diodes.com/assets/Datasheets/ASMBJ_SERIES.pdf")</f>
        <v>https://www.diodes.com/assets/Datasheets/ASMBJ_SERIES.pdf</v>
      </c>
      <c r="C453" t="str">
        <f>Hyperlink("https://www.diodes.com/part/view/ASMBJ15A%28LS%29","ASMBJ15A(LS)")</f>
        <v>ASMBJ15A(LS)</v>
      </c>
      <c r="D453" t="s">
        <v>44</v>
      </c>
      <c r="E453" t="s">
        <v>16</v>
      </c>
      <c r="F453" t="s">
        <v>17</v>
      </c>
      <c r="G453" t="s">
        <v>18</v>
      </c>
      <c r="I453">
        <v>15</v>
      </c>
      <c r="J453">
        <v>16.7</v>
      </c>
      <c r="K453">
        <v>18.5</v>
      </c>
      <c r="L453">
        <v>0.5</v>
      </c>
      <c r="M453">
        <v>24.4</v>
      </c>
      <c r="N453" t="s">
        <v>217</v>
      </c>
    </row>
    <row r="454" spans="1:14">
      <c r="A454" t="s">
        <v>479</v>
      </c>
      <c r="B454" s="2" t="str">
        <f>Hyperlink("https://www.diodes.com/assets/Datasheets/ASMBJ_SERIES.pdf")</f>
        <v>https://www.diodes.com/assets/Datasheets/ASMBJ_SERIES.pdf</v>
      </c>
      <c r="C454" t="str">
        <f>Hyperlink("https://www.diodes.com/part/view/ASMBJ15CA%28LS%29","ASMBJ15CA(LS)")</f>
        <v>ASMBJ15CA(LS)</v>
      </c>
      <c r="D454" t="s">
        <v>44</v>
      </c>
      <c r="E454" t="s">
        <v>16</v>
      </c>
      <c r="F454" t="s">
        <v>17</v>
      </c>
      <c r="G454" t="s">
        <v>21</v>
      </c>
      <c r="I454">
        <v>15</v>
      </c>
      <c r="J454">
        <v>16.7</v>
      </c>
      <c r="K454">
        <v>18.5</v>
      </c>
      <c r="L454">
        <v>0.5</v>
      </c>
      <c r="M454">
        <v>24.4</v>
      </c>
      <c r="N454" t="s">
        <v>217</v>
      </c>
    </row>
    <row r="455" spans="1:14">
      <c r="A455" t="s">
        <v>480</v>
      </c>
      <c r="B455" s="2" t="str">
        <f>Hyperlink("https://www.diodes.com/assets/Datasheets/ASMBJ_SERIES.pdf")</f>
        <v>https://www.diodes.com/assets/Datasheets/ASMBJ_SERIES.pdf</v>
      </c>
      <c r="C455" t="str">
        <f>Hyperlink("https://www.diodes.com/part/view/ASMBJ16A%28LS%29","ASMBJ16A(LS)")</f>
        <v>ASMBJ16A(LS)</v>
      </c>
      <c r="D455" t="s">
        <v>44</v>
      </c>
      <c r="E455" t="s">
        <v>16</v>
      </c>
      <c r="F455" t="s">
        <v>17</v>
      </c>
      <c r="G455" t="s">
        <v>18</v>
      </c>
      <c r="I455">
        <v>16</v>
      </c>
      <c r="J455">
        <v>17.8</v>
      </c>
      <c r="K455">
        <v>19.7</v>
      </c>
      <c r="L455">
        <v>0.5</v>
      </c>
      <c r="M455">
        <v>26</v>
      </c>
      <c r="N455" t="s">
        <v>217</v>
      </c>
    </row>
    <row r="456" spans="1:14">
      <c r="A456" t="s">
        <v>481</v>
      </c>
      <c r="B456" s="2" t="str">
        <f>Hyperlink("https://www.diodes.com/assets/Datasheets/ASMBJ_SERIES.pdf")</f>
        <v>https://www.diodes.com/assets/Datasheets/ASMBJ_SERIES.pdf</v>
      </c>
      <c r="C456" t="str">
        <f>Hyperlink("https://www.diodes.com/part/view/ASMBJ16CA%28LS%29","ASMBJ16CA(LS)")</f>
        <v>ASMBJ16CA(LS)</v>
      </c>
      <c r="D456" t="s">
        <v>44</v>
      </c>
      <c r="E456" t="s">
        <v>16</v>
      </c>
      <c r="F456" t="s">
        <v>17</v>
      </c>
      <c r="G456" t="s">
        <v>21</v>
      </c>
      <c r="I456">
        <v>16</v>
      </c>
      <c r="J456">
        <v>17.8</v>
      </c>
      <c r="K456">
        <v>19.7</v>
      </c>
      <c r="L456">
        <v>0.5</v>
      </c>
      <c r="M456">
        <v>26</v>
      </c>
      <c r="N456" t="s">
        <v>217</v>
      </c>
    </row>
    <row r="457" spans="1:14">
      <c r="A457" t="s">
        <v>482</v>
      </c>
      <c r="B457" s="2" t="str">
        <f>Hyperlink("https://www.diodes.com/assets/Datasheets/ASMBJ_SERIES.pdf")</f>
        <v>https://www.diodes.com/assets/Datasheets/ASMBJ_SERIES.pdf</v>
      </c>
      <c r="C457" t="str">
        <f>Hyperlink("https://www.diodes.com/part/view/ASMBJ17A%28LS%29","ASMBJ17A(LS)")</f>
        <v>ASMBJ17A(LS)</v>
      </c>
      <c r="D457" t="s">
        <v>44</v>
      </c>
      <c r="E457" t="s">
        <v>16</v>
      </c>
      <c r="F457" t="s">
        <v>17</v>
      </c>
      <c r="G457" t="s">
        <v>18</v>
      </c>
      <c r="I457">
        <v>17</v>
      </c>
      <c r="J457">
        <v>18.9</v>
      </c>
      <c r="K457">
        <v>20.9</v>
      </c>
      <c r="L457">
        <v>0.5</v>
      </c>
      <c r="M457">
        <v>27.6</v>
      </c>
      <c r="N457" t="s">
        <v>217</v>
      </c>
    </row>
    <row r="458" spans="1:14">
      <c r="A458" t="s">
        <v>483</v>
      </c>
      <c r="B458" s="2" t="str">
        <f>Hyperlink("https://www.diodes.com/assets/Datasheets/ASMBJ_SERIES.pdf")</f>
        <v>https://www.diodes.com/assets/Datasheets/ASMBJ_SERIES.pdf</v>
      </c>
      <c r="C458" t="str">
        <f>Hyperlink("https://www.diodes.com/part/view/ASMBJ17CA%28LS%29","ASMBJ17CA(LS)")</f>
        <v>ASMBJ17CA(LS)</v>
      </c>
      <c r="D458" t="s">
        <v>44</v>
      </c>
      <c r="E458" t="s">
        <v>16</v>
      </c>
      <c r="F458" t="s">
        <v>17</v>
      </c>
      <c r="G458" t="s">
        <v>21</v>
      </c>
      <c r="I458">
        <v>17</v>
      </c>
      <c r="J458">
        <v>18.9</v>
      </c>
      <c r="K458">
        <v>20.9</v>
      </c>
      <c r="L458">
        <v>0.5</v>
      </c>
      <c r="M458">
        <v>27.6</v>
      </c>
      <c r="N458" t="s">
        <v>217</v>
      </c>
    </row>
    <row r="459" spans="1:14">
      <c r="A459" t="s">
        <v>484</v>
      </c>
      <c r="B459" s="2" t="str">
        <f>Hyperlink("https://www.diodes.com/assets/Datasheets/ASMBJ_SERIES.pdf")</f>
        <v>https://www.diodes.com/assets/Datasheets/ASMBJ_SERIES.pdf</v>
      </c>
      <c r="C459" t="str">
        <f>Hyperlink("https://www.diodes.com/part/view/ASMBJ18A%28LS%29","ASMBJ18A(LS)")</f>
        <v>ASMBJ18A(LS)</v>
      </c>
      <c r="D459" t="s">
        <v>44</v>
      </c>
      <c r="E459" t="s">
        <v>16</v>
      </c>
      <c r="F459" t="s">
        <v>17</v>
      </c>
      <c r="G459" t="s">
        <v>18</v>
      </c>
      <c r="I459">
        <v>18</v>
      </c>
      <c r="J459">
        <v>20</v>
      </c>
      <c r="K459">
        <v>22.1</v>
      </c>
      <c r="L459">
        <v>0.5</v>
      </c>
      <c r="M459">
        <v>29.2</v>
      </c>
      <c r="N459" t="s">
        <v>217</v>
      </c>
    </row>
    <row r="460" spans="1:14">
      <c r="A460" t="s">
        <v>485</v>
      </c>
      <c r="B460" s="2" t="str">
        <f>Hyperlink("https://www.diodes.com/assets/Datasheets/ASMBJ_SERIES.pdf")</f>
        <v>https://www.diodes.com/assets/Datasheets/ASMBJ_SERIES.pdf</v>
      </c>
      <c r="C460" t="str">
        <f>Hyperlink("https://www.diodes.com/part/view/ASMBJ18CA%28LS%29","ASMBJ18CA(LS)")</f>
        <v>ASMBJ18CA(LS)</v>
      </c>
      <c r="D460" t="s">
        <v>44</v>
      </c>
      <c r="E460" t="s">
        <v>16</v>
      </c>
      <c r="F460" t="s">
        <v>17</v>
      </c>
      <c r="G460" t="s">
        <v>21</v>
      </c>
      <c r="I460">
        <v>18</v>
      </c>
      <c r="J460">
        <v>20</v>
      </c>
      <c r="K460">
        <v>22.1</v>
      </c>
      <c r="L460">
        <v>0.5</v>
      </c>
      <c r="M460">
        <v>29.2</v>
      </c>
      <c r="N460" t="s">
        <v>217</v>
      </c>
    </row>
    <row r="461" spans="1:14">
      <c r="A461" t="s">
        <v>486</v>
      </c>
      <c r="B461" s="2" t="str">
        <f>Hyperlink("https://www.diodes.com/assets/Datasheets/ASMBJ_SERIES.pdf")</f>
        <v>https://www.diodes.com/assets/Datasheets/ASMBJ_SERIES.pdf</v>
      </c>
      <c r="C461" t="str">
        <f>Hyperlink("https://www.diodes.com/part/view/ASMBJ20A%28LS%29","ASMBJ20A(LS)")</f>
        <v>ASMBJ20A(LS)</v>
      </c>
      <c r="D461" t="s">
        <v>44</v>
      </c>
      <c r="E461" t="s">
        <v>16</v>
      </c>
      <c r="F461" t="s">
        <v>17</v>
      </c>
      <c r="G461" t="s">
        <v>18</v>
      </c>
      <c r="I461">
        <v>20</v>
      </c>
      <c r="J461">
        <v>22.2</v>
      </c>
      <c r="K461">
        <v>24.5</v>
      </c>
      <c r="L461">
        <v>0.5</v>
      </c>
      <c r="M461">
        <v>32.4</v>
      </c>
      <c r="N461" t="s">
        <v>217</v>
      </c>
    </row>
    <row r="462" spans="1:14">
      <c r="A462" t="s">
        <v>487</v>
      </c>
      <c r="B462" s="2" t="str">
        <f>Hyperlink("https://www.diodes.com/assets/Datasheets/ASMBJ_SERIES.pdf")</f>
        <v>https://www.diodes.com/assets/Datasheets/ASMBJ_SERIES.pdf</v>
      </c>
      <c r="C462" t="str">
        <f>Hyperlink("https://www.diodes.com/part/view/ASMBJ20CA%28LS%29","ASMBJ20CA(LS)")</f>
        <v>ASMBJ20CA(LS)</v>
      </c>
      <c r="D462" t="s">
        <v>44</v>
      </c>
      <c r="E462" t="s">
        <v>16</v>
      </c>
      <c r="F462" t="s">
        <v>17</v>
      </c>
      <c r="G462" t="s">
        <v>21</v>
      </c>
      <c r="I462">
        <v>20</v>
      </c>
      <c r="J462">
        <v>22.2</v>
      </c>
      <c r="K462">
        <v>24.5</v>
      </c>
      <c r="L462">
        <v>0.5</v>
      </c>
      <c r="M462">
        <v>32.4</v>
      </c>
      <c r="N462" t="s">
        <v>217</v>
      </c>
    </row>
    <row r="463" spans="1:14">
      <c r="A463" t="s">
        <v>488</v>
      </c>
      <c r="B463" s="2" t="str">
        <f>Hyperlink("https://www.diodes.com/assets/Datasheets/ASMBJ_SERIES.pdf")</f>
        <v>https://www.diodes.com/assets/Datasheets/ASMBJ_SERIES.pdf</v>
      </c>
      <c r="C463" t="str">
        <f>Hyperlink("https://www.diodes.com/part/view/ASMBJ22A%28LS%29","ASMBJ22A(LS)")</f>
        <v>ASMBJ22A(LS)</v>
      </c>
      <c r="D463" t="s">
        <v>44</v>
      </c>
      <c r="E463" t="s">
        <v>16</v>
      </c>
      <c r="F463" t="s">
        <v>17</v>
      </c>
      <c r="G463" t="s">
        <v>18</v>
      </c>
      <c r="I463">
        <v>22</v>
      </c>
      <c r="J463">
        <v>24.4</v>
      </c>
      <c r="K463">
        <v>27</v>
      </c>
      <c r="L463">
        <v>0.5</v>
      </c>
      <c r="M463">
        <v>35.5</v>
      </c>
      <c r="N463" t="s">
        <v>217</v>
      </c>
    </row>
    <row r="464" spans="1:14">
      <c r="A464" t="s">
        <v>489</v>
      </c>
      <c r="B464" s="2" t="str">
        <f>Hyperlink("https://www.diodes.com/assets/Datasheets/ASMBJ_SERIES.pdf")</f>
        <v>https://www.diodes.com/assets/Datasheets/ASMBJ_SERIES.pdf</v>
      </c>
      <c r="C464" t="str">
        <f>Hyperlink("https://www.diodes.com/part/view/ASMBJ22CA%28LS%29","ASMBJ22CA(LS)")</f>
        <v>ASMBJ22CA(LS)</v>
      </c>
      <c r="D464" t="s">
        <v>44</v>
      </c>
      <c r="E464" t="s">
        <v>16</v>
      </c>
      <c r="F464" t="s">
        <v>17</v>
      </c>
      <c r="G464" t="s">
        <v>21</v>
      </c>
      <c r="I464">
        <v>22</v>
      </c>
      <c r="J464">
        <v>24.4</v>
      </c>
      <c r="K464">
        <v>27</v>
      </c>
      <c r="L464">
        <v>0.5</v>
      </c>
      <c r="M464">
        <v>35.5</v>
      </c>
      <c r="N464" t="s">
        <v>217</v>
      </c>
    </row>
    <row r="465" spans="1:14">
      <c r="A465" t="s">
        <v>490</v>
      </c>
      <c r="B465" s="2" t="str">
        <f>Hyperlink("https://www.diodes.com/assets/Datasheets/ASMBJ_SERIES.pdf")</f>
        <v>https://www.diodes.com/assets/Datasheets/ASMBJ_SERIES.pdf</v>
      </c>
      <c r="C465" t="str">
        <f>Hyperlink("https://www.diodes.com/part/view/ASMBJ24A%28LS%29","ASMBJ24A(LS)")</f>
        <v>ASMBJ24A(LS)</v>
      </c>
      <c r="D465" t="s">
        <v>44</v>
      </c>
      <c r="E465" t="s">
        <v>16</v>
      </c>
      <c r="F465" t="s">
        <v>17</v>
      </c>
      <c r="G465" t="s">
        <v>18</v>
      </c>
      <c r="I465">
        <v>24</v>
      </c>
      <c r="J465">
        <v>26.7</v>
      </c>
      <c r="K465">
        <v>29.5</v>
      </c>
      <c r="L465">
        <v>0.5</v>
      </c>
      <c r="M465">
        <v>38.9</v>
      </c>
      <c r="N465" t="s">
        <v>217</v>
      </c>
    </row>
    <row r="466" spans="1:14">
      <c r="A466" t="s">
        <v>491</v>
      </c>
      <c r="B466" s="2" t="str">
        <f>Hyperlink("https://www.diodes.com/assets/Datasheets/ASMBJ_SERIES.pdf")</f>
        <v>https://www.diodes.com/assets/Datasheets/ASMBJ_SERIES.pdf</v>
      </c>
      <c r="C466" t="str">
        <f>Hyperlink("https://www.diodes.com/part/view/ASMBJ24CA%28LS%29","ASMBJ24CA(LS)")</f>
        <v>ASMBJ24CA(LS)</v>
      </c>
      <c r="D466" t="s">
        <v>44</v>
      </c>
      <c r="E466" t="s">
        <v>16</v>
      </c>
      <c r="F466" t="s">
        <v>17</v>
      </c>
      <c r="G466" t="s">
        <v>21</v>
      </c>
      <c r="I466">
        <v>24</v>
      </c>
      <c r="J466">
        <v>26.7</v>
      </c>
      <c r="K466">
        <v>29.5</v>
      </c>
      <c r="L466">
        <v>0.5</v>
      </c>
      <c r="M466">
        <v>38.9</v>
      </c>
      <c r="N466" t="s">
        <v>217</v>
      </c>
    </row>
    <row r="467" spans="1:14">
      <c r="A467" t="s">
        <v>492</v>
      </c>
      <c r="B467" s="2" t="str">
        <f>Hyperlink("https://www.diodes.com/assets/Datasheets/ASMBJ_SERIES.pdf")</f>
        <v>https://www.diodes.com/assets/Datasheets/ASMBJ_SERIES.pdf</v>
      </c>
      <c r="C467" t="str">
        <f>Hyperlink("https://www.diodes.com/part/view/ASMBJ26A%28LS%29","ASMBJ26A(LS)")</f>
        <v>ASMBJ26A(LS)</v>
      </c>
      <c r="D467" t="s">
        <v>44</v>
      </c>
      <c r="E467" t="s">
        <v>16</v>
      </c>
      <c r="F467" t="s">
        <v>17</v>
      </c>
      <c r="G467" t="s">
        <v>18</v>
      </c>
      <c r="I467">
        <v>26</v>
      </c>
      <c r="J467">
        <v>28.9</v>
      </c>
      <c r="K467">
        <v>31.9</v>
      </c>
      <c r="L467">
        <v>0.5</v>
      </c>
      <c r="M467">
        <v>42.1</v>
      </c>
      <c r="N467" t="s">
        <v>217</v>
      </c>
    </row>
    <row r="468" spans="1:14">
      <c r="A468" t="s">
        <v>493</v>
      </c>
      <c r="B468" s="2" t="str">
        <f>Hyperlink("https://www.diodes.com/assets/Datasheets/ASMBJ_SERIES.pdf")</f>
        <v>https://www.diodes.com/assets/Datasheets/ASMBJ_SERIES.pdf</v>
      </c>
      <c r="C468" t="str">
        <f>Hyperlink("https://www.diodes.com/part/view/ASMBJ26CA%28LS%29","ASMBJ26CA(LS)")</f>
        <v>ASMBJ26CA(LS)</v>
      </c>
      <c r="D468" t="s">
        <v>44</v>
      </c>
      <c r="E468" t="s">
        <v>16</v>
      </c>
      <c r="F468" t="s">
        <v>17</v>
      </c>
      <c r="G468" t="s">
        <v>21</v>
      </c>
      <c r="I468">
        <v>26</v>
      </c>
      <c r="J468">
        <v>28.9</v>
      </c>
      <c r="K468">
        <v>31.9</v>
      </c>
      <c r="L468">
        <v>0.5</v>
      </c>
      <c r="M468">
        <v>42.1</v>
      </c>
      <c r="N468" t="s">
        <v>217</v>
      </c>
    </row>
    <row r="469" spans="1:14">
      <c r="A469" t="s">
        <v>494</v>
      </c>
      <c r="B469" s="2" t="str">
        <f>Hyperlink("https://www.diodes.com/assets/Datasheets/ASMBJ_SERIES.pdf")</f>
        <v>https://www.diodes.com/assets/Datasheets/ASMBJ_SERIES.pdf</v>
      </c>
      <c r="C469" t="str">
        <f>Hyperlink("https://www.diodes.com/part/view/ASMBJ28A%28LS%29","ASMBJ28A(LS)")</f>
        <v>ASMBJ28A(LS)</v>
      </c>
      <c r="D469" t="s">
        <v>44</v>
      </c>
      <c r="E469" t="s">
        <v>16</v>
      </c>
      <c r="F469" t="s">
        <v>17</v>
      </c>
      <c r="G469" t="s">
        <v>18</v>
      </c>
      <c r="I469">
        <v>28</v>
      </c>
      <c r="J469">
        <v>31.1</v>
      </c>
      <c r="K469">
        <v>34.4</v>
      </c>
      <c r="L469">
        <v>0.5</v>
      </c>
      <c r="M469">
        <v>45.4</v>
      </c>
      <c r="N469" t="s">
        <v>217</v>
      </c>
    </row>
    <row r="470" spans="1:14">
      <c r="A470" t="s">
        <v>495</v>
      </c>
      <c r="B470" s="2" t="str">
        <f>Hyperlink("https://www.diodes.com/assets/Datasheets/ASMBJ_SERIES.pdf")</f>
        <v>https://www.diodes.com/assets/Datasheets/ASMBJ_SERIES.pdf</v>
      </c>
      <c r="C470" t="str">
        <f>Hyperlink("https://www.diodes.com/part/view/ASMBJ28CA%28LS%29","ASMBJ28CA(LS)")</f>
        <v>ASMBJ28CA(LS)</v>
      </c>
      <c r="D470" t="s">
        <v>44</v>
      </c>
      <c r="E470" t="s">
        <v>16</v>
      </c>
      <c r="F470" t="s">
        <v>17</v>
      </c>
      <c r="G470" t="s">
        <v>21</v>
      </c>
      <c r="I470">
        <v>28</v>
      </c>
      <c r="J470">
        <v>31.1</v>
      </c>
      <c r="K470">
        <v>34.4</v>
      </c>
      <c r="L470">
        <v>0.5</v>
      </c>
      <c r="M470">
        <v>45.4</v>
      </c>
      <c r="N470" t="s">
        <v>217</v>
      </c>
    </row>
    <row r="471" spans="1:14">
      <c r="A471" t="s">
        <v>496</v>
      </c>
      <c r="B471" s="2" t="str">
        <f>Hyperlink("https://www.diodes.com/assets/Datasheets/ASMBJ_SERIES.pdf")</f>
        <v>https://www.diodes.com/assets/Datasheets/ASMBJ_SERIES.pdf</v>
      </c>
      <c r="C471" t="str">
        <f>Hyperlink("https://www.diodes.com/part/view/ASMBJ30A%28LS%29","ASMBJ30A(LS)")</f>
        <v>ASMBJ30A(LS)</v>
      </c>
      <c r="D471" t="s">
        <v>44</v>
      </c>
      <c r="E471" t="s">
        <v>16</v>
      </c>
      <c r="F471" t="s">
        <v>17</v>
      </c>
      <c r="G471" t="s">
        <v>18</v>
      </c>
      <c r="I471">
        <v>30</v>
      </c>
      <c r="J471">
        <v>33.3</v>
      </c>
      <c r="K471">
        <v>36.8</v>
      </c>
      <c r="L471">
        <v>0.5</v>
      </c>
      <c r="M471">
        <v>48.4</v>
      </c>
      <c r="N471" t="s">
        <v>217</v>
      </c>
    </row>
    <row r="472" spans="1:14">
      <c r="A472" t="s">
        <v>497</v>
      </c>
      <c r="B472" s="2" t="str">
        <f>Hyperlink("https://www.diodes.com/assets/Datasheets/ASMBJ_SERIES.pdf")</f>
        <v>https://www.diodes.com/assets/Datasheets/ASMBJ_SERIES.pdf</v>
      </c>
      <c r="C472" t="str">
        <f>Hyperlink("https://www.diodes.com/part/view/ASMBJ30CA%28LS%29","ASMBJ30CA(LS)")</f>
        <v>ASMBJ30CA(LS)</v>
      </c>
      <c r="D472" t="s">
        <v>44</v>
      </c>
      <c r="E472" t="s">
        <v>16</v>
      </c>
      <c r="F472" t="s">
        <v>17</v>
      </c>
      <c r="G472" t="s">
        <v>21</v>
      </c>
      <c r="I472">
        <v>30</v>
      </c>
      <c r="J472">
        <v>33.3</v>
      </c>
      <c r="K472">
        <v>36.8</v>
      </c>
      <c r="L472">
        <v>0.5</v>
      </c>
      <c r="M472">
        <v>48.4</v>
      </c>
      <c r="N472" t="s">
        <v>217</v>
      </c>
    </row>
    <row r="473" spans="1:14">
      <c r="A473" t="s">
        <v>498</v>
      </c>
      <c r="B473" s="2" t="str">
        <f>Hyperlink("https://www.diodes.com/assets/Datasheets/ASMBJ_SERIES.pdf")</f>
        <v>https://www.diodes.com/assets/Datasheets/ASMBJ_SERIES.pdf</v>
      </c>
      <c r="C473" t="str">
        <f>Hyperlink("https://www.diodes.com/part/view/ASMBJ33A%28LS%29","ASMBJ33A(LS)")</f>
        <v>ASMBJ33A(LS)</v>
      </c>
      <c r="D473" t="s">
        <v>44</v>
      </c>
      <c r="E473" t="s">
        <v>16</v>
      </c>
      <c r="F473" t="s">
        <v>17</v>
      </c>
      <c r="G473" t="s">
        <v>18</v>
      </c>
      <c r="I473">
        <v>33</v>
      </c>
      <c r="J473">
        <v>36.7</v>
      </c>
      <c r="K473">
        <v>40.6</v>
      </c>
      <c r="L473">
        <v>0.5</v>
      </c>
      <c r="M473">
        <v>53.3</v>
      </c>
      <c r="N473" t="s">
        <v>217</v>
      </c>
    </row>
    <row r="474" spans="1:14">
      <c r="A474" t="s">
        <v>499</v>
      </c>
      <c r="B474" s="2" t="str">
        <f>Hyperlink("https://www.diodes.com/assets/Datasheets/ASMBJ_SERIES.pdf")</f>
        <v>https://www.diodes.com/assets/Datasheets/ASMBJ_SERIES.pdf</v>
      </c>
      <c r="C474" t="str">
        <f>Hyperlink("https://www.diodes.com/part/view/ASMBJ33CA%28LS%29","ASMBJ33CA(LS)")</f>
        <v>ASMBJ33CA(LS)</v>
      </c>
      <c r="D474" t="s">
        <v>44</v>
      </c>
      <c r="E474" t="s">
        <v>16</v>
      </c>
      <c r="F474" t="s">
        <v>17</v>
      </c>
      <c r="G474" t="s">
        <v>21</v>
      </c>
      <c r="I474">
        <v>33</v>
      </c>
      <c r="J474">
        <v>36.7</v>
      </c>
      <c r="K474">
        <v>40.6</v>
      </c>
      <c r="L474">
        <v>0.5</v>
      </c>
      <c r="M474">
        <v>53.3</v>
      </c>
      <c r="N474" t="s">
        <v>217</v>
      </c>
    </row>
    <row r="475" spans="1:14">
      <c r="A475" t="s">
        <v>500</v>
      </c>
      <c r="B475" s="2" t="str">
        <f>Hyperlink("https://www.diodes.com/assets/Datasheets/ASMBJ_SERIES.pdf")</f>
        <v>https://www.diodes.com/assets/Datasheets/ASMBJ_SERIES.pdf</v>
      </c>
      <c r="C475" t="str">
        <f>Hyperlink("https://www.diodes.com/part/view/ASMBJ36A%28LS%29","ASMBJ36A(LS)")</f>
        <v>ASMBJ36A(LS)</v>
      </c>
      <c r="D475" t="s">
        <v>44</v>
      </c>
      <c r="E475" t="s">
        <v>16</v>
      </c>
      <c r="F475" t="s">
        <v>17</v>
      </c>
      <c r="G475" t="s">
        <v>18</v>
      </c>
      <c r="I475">
        <v>36</v>
      </c>
      <c r="J475">
        <v>40</v>
      </c>
      <c r="K475">
        <v>44.2</v>
      </c>
      <c r="L475">
        <v>0.5</v>
      </c>
      <c r="M475">
        <v>58.1</v>
      </c>
      <c r="N475" t="s">
        <v>217</v>
      </c>
    </row>
    <row r="476" spans="1:14">
      <c r="A476" t="s">
        <v>501</v>
      </c>
      <c r="B476" s="2" t="str">
        <f>Hyperlink("https://www.diodes.com/assets/Datasheets/ASMBJ_SERIES.pdf")</f>
        <v>https://www.diodes.com/assets/Datasheets/ASMBJ_SERIES.pdf</v>
      </c>
      <c r="C476" t="str">
        <f>Hyperlink("https://www.diodes.com/part/view/ASMBJ36CA%28LS%29","ASMBJ36CA(LS)")</f>
        <v>ASMBJ36CA(LS)</v>
      </c>
      <c r="D476" t="s">
        <v>44</v>
      </c>
      <c r="E476" t="s">
        <v>16</v>
      </c>
      <c r="F476" t="s">
        <v>17</v>
      </c>
      <c r="G476" t="s">
        <v>21</v>
      </c>
      <c r="I476">
        <v>36</v>
      </c>
      <c r="J476">
        <v>40</v>
      </c>
      <c r="K476">
        <v>44.2</v>
      </c>
      <c r="L476">
        <v>0.5</v>
      </c>
      <c r="M476">
        <v>58.1</v>
      </c>
      <c r="N476" t="s">
        <v>217</v>
      </c>
    </row>
    <row r="477" spans="1:14">
      <c r="A477" t="s">
        <v>502</v>
      </c>
      <c r="B477" s="2" t="str">
        <f>Hyperlink("https://www.diodes.com/assets/Datasheets/ASMBJ_SERIES.pdf")</f>
        <v>https://www.diodes.com/assets/Datasheets/ASMBJ_SERIES.pdf</v>
      </c>
      <c r="C477" t="str">
        <f>Hyperlink("https://www.diodes.com/part/view/ASMBJ40A%28LS%29","ASMBJ40A(LS)")</f>
        <v>ASMBJ40A(LS)</v>
      </c>
      <c r="D477" t="s">
        <v>44</v>
      </c>
      <c r="E477" t="s">
        <v>16</v>
      </c>
      <c r="F477" t="s">
        <v>17</v>
      </c>
      <c r="G477" t="s">
        <v>18</v>
      </c>
      <c r="I477">
        <v>40</v>
      </c>
      <c r="J477">
        <v>44.4</v>
      </c>
      <c r="K477">
        <v>49.1</v>
      </c>
      <c r="L477">
        <v>0.5</v>
      </c>
      <c r="M477">
        <v>64.5</v>
      </c>
      <c r="N477" t="s">
        <v>217</v>
      </c>
    </row>
    <row r="478" spans="1:14">
      <c r="A478" t="s">
        <v>503</v>
      </c>
      <c r="B478" s="2" t="str">
        <f>Hyperlink("https://www.diodes.com/assets/Datasheets/ASMBJ_SERIES.pdf")</f>
        <v>https://www.diodes.com/assets/Datasheets/ASMBJ_SERIES.pdf</v>
      </c>
      <c r="C478" t="str">
        <f>Hyperlink("https://www.diodes.com/part/view/ASMBJ40CA%28LS%29","ASMBJ40CA(LS)")</f>
        <v>ASMBJ40CA(LS)</v>
      </c>
      <c r="D478" t="s">
        <v>44</v>
      </c>
      <c r="E478" t="s">
        <v>16</v>
      </c>
      <c r="F478" t="s">
        <v>17</v>
      </c>
      <c r="G478" t="s">
        <v>21</v>
      </c>
      <c r="I478">
        <v>40</v>
      </c>
      <c r="J478">
        <v>44.4</v>
      </c>
      <c r="K478">
        <v>49.1</v>
      </c>
      <c r="L478">
        <v>0.5</v>
      </c>
      <c r="M478">
        <v>64.5</v>
      </c>
      <c r="N478" t="s">
        <v>217</v>
      </c>
    </row>
    <row r="479" spans="1:14">
      <c r="A479" t="s">
        <v>504</v>
      </c>
      <c r="B479" s="2" t="str">
        <f>Hyperlink("https://www.diodes.com/assets/Datasheets/ASMBJ_SERIES.pdf")</f>
        <v>https://www.diodes.com/assets/Datasheets/ASMBJ_SERIES.pdf</v>
      </c>
      <c r="C479" t="str">
        <f>Hyperlink("https://www.diodes.com/part/view/ASMBJ43A%28LS%29","ASMBJ43A(LS)")</f>
        <v>ASMBJ43A(LS)</v>
      </c>
      <c r="D479" t="s">
        <v>44</v>
      </c>
      <c r="E479" t="s">
        <v>16</v>
      </c>
      <c r="F479" t="s">
        <v>17</v>
      </c>
      <c r="G479" t="s">
        <v>18</v>
      </c>
      <c r="I479">
        <v>43</v>
      </c>
      <c r="J479">
        <v>47.8</v>
      </c>
      <c r="K479">
        <v>52.8</v>
      </c>
      <c r="L479">
        <v>0.5</v>
      </c>
      <c r="M479">
        <v>69.4</v>
      </c>
      <c r="N479" t="s">
        <v>217</v>
      </c>
    </row>
    <row r="480" spans="1:14">
      <c r="A480" t="s">
        <v>505</v>
      </c>
      <c r="B480" s="2" t="str">
        <f>Hyperlink("https://www.diodes.com/assets/Datasheets/ASMBJ_SERIES.pdf")</f>
        <v>https://www.diodes.com/assets/Datasheets/ASMBJ_SERIES.pdf</v>
      </c>
      <c r="C480" t="str">
        <f>Hyperlink("https://www.diodes.com/part/view/ASMBJ43CA%28LS%29","ASMBJ43CA(LS)")</f>
        <v>ASMBJ43CA(LS)</v>
      </c>
      <c r="D480" t="s">
        <v>44</v>
      </c>
      <c r="E480" t="s">
        <v>16</v>
      </c>
      <c r="F480" t="s">
        <v>17</v>
      </c>
      <c r="G480" t="s">
        <v>21</v>
      </c>
      <c r="I480">
        <v>43</v>
      </c>
      <c r="J480">
        <v>47.8</v>
      </c>
      <c r="K480">
        <v>52.8</v>
      </c>
      <c r="L480">
        <v>0.5</v>
      </c>
      <c r="M480">
        <v>69.4</v>
      </c>
      <c r="N480" t="s">
        <v>217</v>
      </c>
    </row>
    <row r="481" spans="1:14">
      <c r="A481" t="s">
        <v>506</v>
      </c>
      <c r="B481" s="2" t="str">
        <f>Hyperlink("https://www.diodes.com/assets/Datasheets/ASMBJ_SERIES.pdf")</f>
        <v>https://www.diodes.com/assets/Datasheets/ASMBJ_SERIES.pdf</v>
      </c>
      <c r="C481" t="str">
        <f>Hyperlink("https://www.diodes.com/part/view/ASMBJ45A%28LS%29","ASMBJ45A(LS)")</f>
        <v>ASMBJ45A(LS)</v>
      </c>
      <c r="D481" t="s">
        <v>44</v>
      </c>
      <c r="E481" t="s">
        <v>16</v>
      </c>
      <c r="F481" t="s">
        <v>17</v>
      </c>
      <c r="G481" t="s">
        <v>18</v>
      </c>
      <c r="I481">
        <v>45</v>
      </c>
      <c r="J481">
        <v>50</v>
      </c>
      <c r="K481">
        <v>55.3</v>
      </c>
      <c r="L481">
        <v>0.5</v>
      </c>
      <c r="M481">
        <v>72.7</v>
      </c>
      <c r="N481" t="s">
        <v>217</v>
      </c>
    </row>
    <row r="482" spans="1:14">
      <c r="A482" t="s">
        <v>507</v>
      </c>
      <c r="B482" s="2" t="str">
        <f>Hyperlink("https://www.diodes.com/assets/Datasheets/ASMBJ_SERIES.pdf")</f>
        <v>https://www.diodes.com/assets/Datasheets/ASMBJ_SERIES.pdf</v>
      </c>
      <c r="C482" t="str">
        <f>Hyperlink("https://www.diodes.com/part/view/ASMBJ45CA%28LS%29","ASMBJ45CA(LS)")</f>
        <v>ASMBJ45CA(LS)</v>
      </c>
      <c r="D482" t="s">
        <v>44</v>
      </c>
      <c r="E482" t="s">
        <v>16</v>
      </c>
      <c r="F482" t="s">
        <v>17</v>
      </c>
      <c r="G482" t="s">
        <v>21</v>
      </c>
      <c r="I482">
        <v>45</v>
      </c>
      <c r="J482">
        <v>50</v>
      </c>
      <c r="K482">
        <v>55.3</v>
      </c>
      <c r="L482">
        <v>0.5</v>
      </c>
      <c r="M482">
        <v>72.7</v>
      </c>
      <c r="N482" t="s">
        <v>217</v>
      </c>
    </row>
    <row r="483" spans="1:14">
      <c r="A483" t="s">
        <v>508</v>
      </c>
      <c r="B483" s="2" t="str">
        <f>Hyperlink("https://www.diodes.com/assets/Datasheets/ASMBJ_SERIES.pdf")</f>
        <v>https://www.diodes.com/assets/Datasheets/ASMBJ_SERIES.pdf</v>
      </c>
      <c r="C483" t="str">
        <f>Hyperlink("https://www.diodes.com/part/view/ASMBJ48A%28LS%29","ASMBJ48A(LS)")</f>
        <v>ASMBJ48A(LS)</v>
      </c>
      <c r="D483" t="s">
        <v>44</v>
      </c>
      <c r="E483" t="s">
        <v>16</v>
      </c>
      <c r="F483" t="s">
        <v>17</v>
      </c>
      <c r="G483" t="s">
        <v>18</v>
      </c>
      <c r="I483">
        <v>48</v>
      </c>
      <c r="J483">
        <v>53.3</v>
      </c>
      <c r="K483">
        <v>58.9</v>
      </c>
      <c r="L483">
        <v>0.5</v>
      </c>
      <c r="M483">
        <v>77.4</v>
      </c>
      <c r="N483" t="s">
        <v>217</v>
      </c>
    </row>
    <row r="484" spans="1:14">
      <c r="A484" t="s">
        <v>509</v>
      </c>
      <c r="B484" s="2" t="str">
        <f>Hyperlink("https://www.diodes.com/assets/Datasheets/ASMBJ_SERIES.pdf")</f>
        <v>https://www.diodes.com/assets/Datasheets/ASMBJ_SERIES.pdf</v>
      </c>
      <c r="C484" t="str">
        <f>Hyperlink("https://www.diodes.com/part/view/ASMBJ48CA%28LS%29","ASMBJ48CA(LS)")</f>
        <v>ASMBJ48CA(LS)</v>
      </c>
      <c r="D484" t="s">
        <v>44</v>
      </c>
      <c r="E484" t="s">
        <v>16</v>
      </c>
      <c r="F484" t="s">
        <v>17</v>
      </c>
      <c r="G484" t="s">
        <v>21</v>
      </c>
      <c r="I484">
        <v>48</v>
      </c>
      <c r="J484">
        <v>53.3</v>
      </c>
      <c r="K484">
        <v>58.9</v>
      </c>
      <c r="L484">
        <v>0.5</v>
      </c>
      <c r="M484">
        <v>77.4</v>
      </c>
      <c r="N484" t="s">
        <v>217</v>
      </c>
    </row>
    <row r="485" spans="1:14">
      <c r="A485" t="s">
        <v>510</v>
      </c>
      <c r="B485" s="2" t="str">
        <f>Hyperlink("https://www.diodes.com/assets/Datasheets/ASMBJ_SERIES.pdf")</f>
        <v>https://www.diodes.com/assets/Datasheets/ASMBJ_SERIES.pdf</v>
      </c>
      <c r="C485" t="str">
        <f>Hyperlink("https://www.diodes.com/part/view/ASMBJ5.0A%28LS%29","ASMBJ5.0A(LS)")</f>
        <v>ASMBJ5.0A(LS)</v>
      </c>
      <c r="D485" t="s">
        <v>44</v>
      </c>
      <c r="E485" t="s">
        <v>16</v>
      </c>
      <c r="F485" t="s">
        <v>17</v>
      </c>
      <c r="G485" t="s">
        <v>18</v>
      </c>
      <c r="I485">
        <v>5</v>
      </c>
      <c r="J485">
        <v>6.4</v>
      </c>
      <c r="K485">
        <v>7.07</v>
      </c>
      <c r="L485">
        <v>800</v>
      </c>
      <c r="M485">
        <v>9.2</v>
      </c>
      <c r="N485" t="s">
        <v>217</v>
      </c>
    </row>
    <row r="486" spans="1:14">
      <c r="A486" t="s">
        <v>511</v>
      </c>
      <c r="B486" s="2" t="str">
        <f>Hyperlink("https://www.diodes.com/assets/Datasheets/ASMBJ_SERIES.pdf")</f>
        <v>https://www.diodes.com/assets/Datasheets/ASMBJ_SERIES.pdf</v>
      </c>
      <c r="C486" t="str">
        <f>Hyperlink("https://www.diodes.com/part/view/ASMBJ5.0CA%28LS%29","ASMBJ5.0CA(LS)")</f>
        <v>ASMBJ5.0CA(LS)</v>
      </c>
      <c r="D486" t="s">
        <v>44</v>
      </c>
      <c r="E486" t="s">
        <v>16</v>
      </c>
      <c r="F486" t="s">
        <v>17</v>
      </c>
      <c r="G486" t="s">
        <v>21</v>
      </c>
      <c r="I486">
        <v>5</v>
      </c>
      <c r="J486">
        <v>6.4</v>
      </c>
      <c r="K486">
        <v>7.07</v>
      </c>
      <c r="L486">
        <v>800</v>
      </c>
      <c r="M486">
        <v>9.2</v>
      </c>
      <c r="N486" t="s">
        <v>217</v>
      </c>
    </row>
    <row r="487" spans="1:14">
      <c r="A487" t="s">
        <v>512</v>
      </c>
      <c r="B487" s="2" t="str">
        <f>Hyperlink("https://www.diodes.com/assets/Datasheets/ASMBJ_SERIES.pdf")</f>
        <v>https://www.diodes.com/assets/Datasheets/ASMBJ_SERIES.pdf</v>
      </c>
      <c r="C487" t="str">
        <f>Hyperlink("https://www.diodes.com/part/view/ASMBJ51A%28LS%29","ASMBJ51A(LS)")</f>
        <v>ASMBJ51A(LS)</v>
      </c>
      <c r="D487" t="s">
        <v>44</v>
      </c>
      <c r="E487" t="s">
        <v>16</v>
      </c>
      <c r="F487" t="s">
        <v>17</v>
      </c>
      <c r="G487" t="s">
        <v>18</v>
      </c>
      <c r="I487">
        <v>51</v>
      </c>
      <c r="J487">
        <v>56.7</v>
      </c>
      <c r="K487">
        <v>62.7</v>
      </c>
      <c r="L487">
        <v>0.5</v>
      </c>
      <c r="M487">
        <v>82.4</v>
      </c>
      <c r="N487" t="s">
        <v>217</v>
      </c>
    </row>
    <row r="488" spans="1:14">
      <c r="A488" t="s">
        <v>513</v>
      </c>
      <c r="B488" s="2" t="str">
        <f>Hyperlink("https://www.diodes.com/assets/Datasheets/ASMBJ_SERIES.pdf")</f>
        <v>https://www.diodes.com/assets/Datasheets/ASMBJ_SERIES.pdf</v>
      </c>
      <c r="C488" t="str">
        <f>Hyperlink("https://www.diodes.com/part/view/ASMBJ51CA%28LS%29","ASMBJ51CA(LS)")</f>
        <v>ASMBJ51CA(LS)</v>
      </c>
      <c r="D488" t="s">
        <v>44</v>
      </c>
      <c r="E488" t="s">
        <v>16</v>
      </c>
      <c r="F488" t="s">
        <v>17</v>
      </c>
      <c r="G488" t="s">
        <v>21</v>
      </c>
      <c r="I488">
        <v>51</v>
      </c>
      <c r="J488">
        <v>56.7</v>
      </c>
      <c r="K488">
        <v>62.7</v>
      </c>
      <c r="L488">
        <v>0.5</v>
      </c>
      <c r="M488">
        <v>82.4</v>
      </c>
      <c r="N488" t="s">
        <v>217</v>
      </c>
    </row>
    <row r="489" spans="1:14">
      <c r="A489" t="s">
        <v>514</v>
      </c>
      <c r="B489" s="2" t="str">
        <f>Hyperlink("https://www.diodes.com/assets/Datasheets/ASMBJ_SERIES.pdf")</f>
        <v>https://www.diodes.com/assets/Datasheets/ASMBJ_SERIES.pdf</v>
      </c>
      <c r="C489" t="str">
        <f>Hyperlink("https://www.diodes.com/part/view/ASMBJ54A%28LS%29","ASMBJ54A(LS)")</f>
        <v>ASMBJ54A(LS)</v>
      </c>
      <c r="D489" t="s">
        <v>44</v>
      </c>
      <c r="E489" t="s">
        <v>16</v>
      </c>
      <c r="F489" t="s">
        <v>17</v>
      </c>
      <c r="G489" t="s">
        <v>18</v>
      </c>
      <c r="I489">
        <v>54</v>
      </c>
      <c r="J489">
        <v>60</v>
      </c>
      <c r="K489">
        <v>66.3</v>
      </c>
      <c r="L489">
        <v>0.5</v>
      </c>
      <c r="M489">
        <v>87.1</v>
      </c>
      <c r="N489" t="s">
        <v>217</v>
      </c>
    </row>
    <row r="490" spans="1:14">
      <c r="A490" t="s">
        <v>515</v>
      </c>
      <c r="B490" s="2" t="str">
        <f>Hyperlink("https://www.diodes.com/assets/Datasheets/ASMBJ_SERIES.pdf")</f>
        <v>https://www.diodes.com/assets/Datasheets/ASMBJ_SERIES.pdf</v>
      </c>
      <c r="C490" t="str">
        <f>Hyperlink("https://www.diodes.com/part/view/ASMBJ54CA%28LS%29","ASMBJ54CA(LS)")</f>
        <v>ASMBJ54CA(LS)</v>
      </c>
      <c r="D490" t="s">
        <v>44</v>
      </c>
      <c r="E490" t="s">
        <v>16</v>
      </c>
      <c r="F490" t="s">
        <v>17</v>
      </c>
      <c r="G490" t="s">
        <v>21</v>
      </c>
      <c r="I490">
        <v>54</v>
      </c>
      <c r="J490">
        <v>60</v>
      </c>
      <c r="K490">
        <v>66.3</v>
      </c>
      <c r="L490">
        <v>0.5</v>
      </c>
      <c r="M490">
        <v>87.1</v>
      </c>
      <c r="N490" t="s">
        <v>217</v>
      </c>
    </row>
    <row r="491" spans="1:14">
      <c r="A491" t="s">
        <v>516</v>
      </c>
      <c r="B491" s="2" t="str">
        <f>Hyperlink("https://www.diodes.com/assets/Datasheets/ASMBJ_SERIES.pdf")</f>
        <v>https://www.diodes.com/assets/Datasheets/ASMBJ_SERIES.pdf</v>
      </c>
      <c r="C491" t="str">
        <f>Hyperlink("https://www.diodes.com/part/view/ASMBJ58A%28LS%29","ASMBJ58A(LS)")</f>
        <v>ASMBJ58A(LS)</v>
      </c>
      <c r="D491" t="s">
        <v>44</v>
      </c>
      <c r="E491" t="s">
        <v>16</v>
      </c>
      <c r="F491" t="s">
        <v>17</v>
      </c>
      <c r="G491" t="s">
        <v>18</v>
      </c>
      <c r="I491">
        <v>58</v>
      </c>
      <c r="J491">
        <v>64.4</v>
      </c>
      <c r="K491">
        <v>71.2</v>
      </c>
      <c r="L491">
        <v>0.5</v>
      </c>
      <c r="M491">
        <v>93.6</v>
      </c>
      <c r="N491" t="s">
        <v>217</v>
      </c>
    </row>
    <row r="492" spans="1:14">
      <c r="A492" t="s">
        <v>517</v>
      </c>
      <c r="B492" s="2" t="str">
        <f>Hyperlink("https://www.diodes.com/assets/Datasheets/ASMBJ_SERIES.pdf")</f>
        <v>https://www.diodes.com/assets/Datasheets/ASMBJ_SERIES.pdf</v>
      </c>
      <c r="C492" t="str">
        <f>Hyperlink("https://www.diodes.com/part/view/ASMBJ58CA%28LS%29","ASMBJ58CA(LS)")</f>
        <v>ASMBJ58CA(LS)</v>
      </c>
      <c r="D492" t="s">
        <v>44</v>
      </c>
      <c r="E492" t="s">
        <v>16</v>
      </c>
      <c r="F492" t="s">
        <v>17</v>
      </c>
      <c r="G492" t="s">
        <v>21</v>
      </c>
      <c r="I492">
        <v>58</v>
      </c>
      <c r="J492">
        <v>64.4</v>
      </c>
      <c r="K492">
        <v>71.2</v>
      </c>
      <c r="L492">
        <v>0.5</v>
      </c>
      <c r="M492">
        <v>93.6</v>
      </c>
      <c r="N492" t="s">
        <v>217</v>
      </c>
    </row>
    <row r="493" spans="1:14">
      <c r="A493" t="s">
        <v>518</v>
      </c>
      <c r="B493" s="2" t="str">
        <f>Hyperlink("https://www.diodes.com/assets/Datasheets/ASMBJ_SERIES.pdf")</f>
        <v>https://www.diodes.com/assets/Datasheets/ASMBJ_SERIES.pdf</v>
      </c>
      <c r="C493" t="str">
        <f>Hyperlink("https://www.diodes.com/part/view/ASMBJ6.0A%28LS%29","ASMBJ6.0A(LS)")</f>
        <v>ASMBJ6.0A(LS)</v>
      </c>
      <c r="D493" t="s">
        <v>44</v>
      </c>
      <c r="E493" t="s">
        <v>16</v>
      </c>
      <c r="F493" t="s">
        <v>17</v>
      </c>
      <c r="G493" t="s">
        <v>18</v>
      </c>
      <c r="I493">
        <v>6</v>
      </c>
      <c r="J493">
        <v>6.67</v>
      </c>
      <c r="K493">
        <v>7.37</v>
      </c>
      <c r="L493">
        <v>800</v>
      </c>
      <c r="M493">
        <v>10.3</v>
      </c>
      <c r="N493" t="s">
        <v>217</v>
      </c>
    </row>
    <row r="494" spans="1:14">
      <c r="A494" t="s">
        <v>519</v>
      </c>
      <c r="B494" s="2" t="str">
        <f>Hyperlink("https://www.diodes.com/assets/Datasheets/ASMBJ_SERIES.pdf")</f>
        <v>https://www.diodes.com/assets/Datasheets/ASMBJ_SERIES.pdf</v>
      </c>
      <c r="C494" t="str">
        <f>Hyperlink("https://www.diodes.com/part/view/ASMBJ6.0CA%28LS%29","ASMBJ6.0CA(LS)")</f>
        <v>ASMBJ6.0CA(LS)</v>
      </c>
      <c r="D494" t="s">
        <v>44</v>
      </c>
      <c r="E494" t="s">
        <v>16</v>
      </c>
      <c r="F494" t="s">
        <v>17</v>
      </c>
      <c r="G494" t="s">
        <v>21</v>
      </c>
      <c r="I494">
        <v>6</v>
      </c>
      <c r="J494">
        <v>6.67</v>
      </c>
      <c r="K494">
        <v>7.37</v>
      </c>
      <c r="L494">
        <v>800</v>
      </c>
      <c r="M494">
        <v>10.3</v>
      </c>
      <c r="N494" t="s">
        <v>217</v>
      </c>
    </row>
    <row r="495" spans="1:14">
      <c r="A495" t="s">
        <v>520</v>
      </c>
      <c r="B495" s="2" t="str">
        <f>Hyperlink("https://www.diodes.com/assets/Datasheets/ASMBJ_SERIES.pdf")</f>
        <v>https://www.diodes.com/assets/Datasheets/ASMBJ_SERIES.pdf</v>
      </c>
      <c r="C495" t="str">
        <f>Hyperlink("https://www.diodes.com/part/view/ASMBJ6.5A%28LS%29","ASMBJ6.5A(LS)")</f>
        <v>ASMBJ6.5A(LS)</v>
      </c>
      <c r="D495" t="s">
        <v>44</v>
      </c>
      <c r="E495" t="s">
        <v>16</v>
      </c>
      <c r="F495" t="s">
        <v>17</v>
      </c>
      <c r="G495" t="s">
        <v>18</v>
      </c>
      <c r="I495">
        <v>6.5</v>
      </c>
      <c r="J495">
        <v>7.22</v>
      </c>
      <c r="K495">
        <v>7.98</v>
      </c>
      <c r="L495">
        <v>500</v>
      </c>
      <c r="M495">
        <v>11.2</v>
      </c>
      <c r="N495" t="s">
        <v>217</v>
      </c>
    </row>
    <row r="496" spans="1:14">
      <c r="A496" t="s">
        <v>521</v>
      </c>
      <c r="B496" s="2" t="str">
        <f>Hyperlink("https://www.diodes.com/assets/Datasheets/ASMBJ_SERIES.pdf")</f>
        <v>https://www.diodes.com/assets/Datasheets/ASMBJ_SERIES.pdf</v>
      </c>
      <c r="C496" t="str">
        <f>Hyperlink("https://www.diodes.com/part/view/ASMBJ6.5CA%28LS%29","ASMBJ6.5CA(LS)")</f>
        <v>ASMBJ6.5CA(LS)</v>
      </c>
      <c r="D496" t="s">
        <v>44</v>
      </c>
      <c r="E496" t="s">
        <v>16</v>
      </c>
      <c r="F496" t="s">
        <v>17</v>
      </c>
      <c r="G496" t="s">
        <v>21</v>
      </c>
      <c r="I496">
        <v>6.5</v>
      </c>
      <c r="J496">
        <v>7.22</v>
      </c>
      <c r="K496">
        <v>7.98</v>
      </c>
      <c r="L496">
        <v>500</v>
      </c>
      <c r="M496">
        <v>11.2</v>
      </c>
      <c r="N496" t="s">
        <v>217</v>
      </c>
    </row>
    <row r="497" spans="1:14">
      <c r="A497" t="s">
        <v>522</v>
      </c>
      <c r="B497" s="2" t="str">
        <f>Hyperlink("https://www.diodes.com/assets/Datasheets/ASMBJ_SERIES.pdf")</f>
        <v>https://www.diodes.com/assets/Datasheets/ASMBJ_SERIES.pdf</v>
      </c>
      <c r="C497" t="str">
        <f>Hyperlink("https://www.diodes.com/part/view/ASMBJ60A%28LS%29","ASMBJ60A(LS)")</f>
        <v>ASMBJ60A(LS)</v>
      </c>
      <c r="D497" t="s">
        <v>44</v>
      </c>
      <c r="E497" t="s">
        <v>16</v>
      </c>
      <c r="F497" t="s">
        <v>17</v>
      </c>
      <c r="G497" t="s">
        <v>18</v>
      </c>
      <c r="I497">
        <v>60</v>
      </c>
      <c r="J497">
        <v>66.7</v>
      </c>
      <c r="K497">
        <v>73.7</v>
      </c>
      <c r="L497">
        <v>0.5</v>
      </c>
      <c r="M497">
        <v>96.8</v>
      </c>
      <c r="N497" t="s">
        <v>217</v>
      </c>
    </row>
    <row r="498" spans="1:14">
      <c r="A498" t="s">
        <v>523</v>
      </c>
      <c r="B498" s="2" t="str">
        <f>Hyperlink("https://www.diodes.com/assets/Datasheets/ASMBJ_SERIES.pdf")</f>
        <v>https://www.diodes.com/assets/Datasheets/ASMBJ_SERIES.pdf</v>
      </c>
      <c r="C498" t="str">
        <f>Hyperlink("https://www.diodes.com/part/view/ASMBJ60CA%28LS%29","ASMBJ60CA(LS)")</f>
        <v>ASMBJ60CA(LS)</v>
      </c>
      <c r="D498" t="s">
        <v>44</v>
      </c>
      <c r="E498" t="s">
        <v>16</v>
      </c>
      <c r="F498" t="s">
        <v>17</v>
      </c>
      <c r="G498" t="s">
        <v>21</v>
      </c>
      <c r="I498">
        <v>60</v>
      </c>
      <c r="J498">
        <v>66.7</v>
      </c>
      <c r="K498">
        <v>73.7</v>
      </c>
      <c r="L498">
        <v>0.5</v>
      </c>
      <c r="M498">
        <v>96.8</v>
      </c>
      <c r="N498" t="s">
        <v>217</v>
      </c>
    </row>
    <row r="499" spans="1:14">
      <c r="A499" t="s">
        <v>524</v>
      </c>
      <c r="B499" s="2" t="str">
        <f>Hyperlink("https://www.diodes.com/assets/Datasheets/ASMBJ_SERIES.pdf")</f>
        <v>https://www.diodes.com/assets/Datasheets/ASMBJ_SERIES.pdf</v>
      </c>
      <c r="C499" t="str">
        <f>Hyperlink("https://www.diodes.com/part/view/ASMBJ61A%28LS%29","ASMBJ61A(LS)")</f>
        <v>ASMBJ61A(LS)</v>
      </c>
      <c r="D499" t="s">
        <v>44</v>
      </c>
      <c r="E499" t="s">
        <v>16</v>
      </c>
      <c r="F499" t="s">
        <v>17</v>
      </c>
      <c r="G499" t="s">
        <v>18</v>
      </c>
      <c r="I499">
        <v>60.5</v>
      </c>
      <c r="J499">
        <v>66.6</v>
      </c>
      <c r="K499">
        <v>71.9</v>
      </c>
      <c r="L499">
        <v>0.5</v>
      </c>
      <c r="M499">
        <v>97.6</v>
      </c>
      <c r="N499" t="s">
        <v>217</v>
      </c>
    </row>
    <row r="500" spans="1:14">
      <c r="A500" t="s">
        <v>525</v>
      </c>
      <c r="B500" s="2" t="str">
        <f>Hyperlink("https://www.diodes.com/assets/Datasheets/ASMBJ_SERIES.pdf")</f>
        <v>https://www.diodes.com/assets/Datasheets/ASMBJ_SERIES.pdf</v>
      </c>
      <c r="C500" t="str">
        <f>Hyperlink("https://www.diodes.com/part/view/ASMBJ61CA%28LS%29","ASMBJ61CA(LS)")</f>
        <v>ASMBJ61CA(LS)</v>
      </c>
      <c r="D500" t="s">
        <v>44</v>
      </c>
      <c r="E500" t="s">
        <v>16</v>
      </c>
      <c r="F500" t="s">
        <v>17</v>
      </c>
      <c r="G500" t="s">
        <v>21</v>
      </c>
      <c r="I500">
        <v>60.5</v>
      </c>
      <c r="J500">
        <v>66.6</v>
      </c>
      <c r="K500">
        <v>71.9</v>
      </c>
      <c r="L500">
        <v>0.5</v>
      </c>
      <c r="M500">
        <v>97.6</v>
      </c>
      <c r="N500" t="s">
        <v>217</v>
      </c>
    </row>
    <row r="501" spans="1:14">
      <c r="A501" t="s">
        <v>526</v>
      </c>
      <c r="B501" s="2" t="str">
        <f>Hyperlink("https://www.diodes.com/assets/Datasheets/ASMBJ_SERIES.pdf")</f>
        <v>https://www.diodes.com/assets/Datasheets/ASMBJ_SERIES.pdf</v>
      </c>
      <c r="C501" t="str">
        <f>Hyperlink("https://www.diodes.com/part/view/ASMBJ64A%28LS%29","ASMBJ64A(LS)")</f>
        <v>ASMBJ64A(LS)</v>
      </c>
      <c r="D501" t="s">
        <v>44</v>
      </c>
      <c r="E501" t="s">
        <v>16</v>
      </c>
      <c r="F501" t="s">
        <v>17</v>
      </c>
      <c r="G501" t="s">
        <v>18</v>
      </c>
      <c r="I501">
        <v>64</v>
      </c>
      <c r="J501">
        <v>71.1</v>
      </c>
      <c r="K501">
        <v>78.6</v>
      </c>
      <c r="L501">
        <v>0.5</v>
      </c>
      <c r="M501">
        <v>103</v>
      </c>
      <c r="N501" t="s">
        <v>217</v>
      </c>
    </row>
    <row r="502" spans="1:14">
      <c r="A502" t="s">
        <v>527</v>
      </c>
      <c r="B502" s="2" t="str">
        <f>Hyperlink("https://www.diodes.com/assets/Datasheets/ASMBJ_SERIES.pdf")</f>
        <v>https://www.diodes.com/assets/Datasheets/ASMBJ_SERIES.pdf</v>
      </c>
      <c r="C502" t="str">
        <f>Hyperlink("https://www.diodes.com/part/view/ASMBJ64CA%28LS%29","ASMBJ64CA(LS)")</f>
        <v>ASMBJ64CA(LS)</v>
      </c>
      <c r="D502" t="s">
        <v>44</v>
      </c>
      <c r="E502" t="s">
        <v>16</v>
      </c>
      <c r="F502" t="s">
        <v>17</v>
      </c>
      <c r="G502" t="s">
        <v>21</v>
      </c>
      <c r="I502">
        <v>64</v>
      </c>
      <c r="J502">
        <v>71.1</v>
      </c>
      <c r="K502">
        <v>78.6</v>
      </c>
      <c r="L502">
        <v>0.5</v>
      </c>
      <c r="M502">
        <v>103</v>
      </c>
      <c r="N502" t="s">
        <v>217</v>
      </c>
    </row>
    <row r="503" spans="1:14">
      <c r="A503" t="s">
        <v>528</v>
      </c>
      <c r="B503" s="2" t="str">
        <f>Hyperlink("https://www.diodes.com/assets/Datasheets/ASMBJ_SERIES.pdf")</f>
        <v>https://www.diodes.com/assets/Datasheets/ASMBJ_SERIES.pdf</v>
      </c>
      <c r="C503" t="str">
        <f>Hyperlink("https://www.diodes.com/part/view/ASMBJ7.0A%28LS%29","ASMBJ7.0A(LS)")</f>
        <v>ASMBJ7.0A(LS)</v>
      </c>
      <c r="D503" t="s">
        <v>44</v>
      </c>
      <c r="E503" t="s">
        <v>16</v>
      </c>
      <c r="F503" t="s">
        <v>17</v>
      </c>
      <c r="G503" t="s">
        <v>18</v>
      </c>
      <c r="I503">
        <v>7</v>
      </c>
      <c r="J503">
        <v>7.78</v>
      </c>
      <c r="K503">
        <v>8.6</v>
      </c>
      <c r="L503">
        <v>200</v>
      </c>
      <c r="M503">
        <v>12</v>
      </c>
      <c r="N503" t="s">
        <v>217</v>
      </c>
    </row>
    <row r="504" spans="1:14">
      <c r="A504" t="s">
        <v>529</v>
      </c>
      <c r="B504" s="2" t="str">
        <f>Hyperlink("https://www.diodes.com/assets/Datasheets/ASMBJ_SERIES.pdf")</f>
        <v>https://www.diodes.com/assets/Datasheets/ASMBJ_SERIES.pdf</v>
      </c>
      <c r="C504" t="str">
        <f>Hyperlink("https://www.diodes.com/part/view/ASMBJ7.0CA%28LS%29","ASMBJ7.0CA(LS)")</f>
        <v>ASMBJ7.0CA(LS)</v>
      </c>
      <c r="D504" t="s">
        <v>44</v>
      </c>
      <c r="E504" t="s">
        <v>16</v>
      </c>
      <c r="F504" t="s">
        <v>17</v>
      </c>
      <c r="G504" t="s">
        <v>21</v>
      </c>
      <c r="I504">
        <v>7</v>
      </c>
      <c r="J504">
        <v>7.78</v>
      </c>
      <c r="K504">
        <v>8.6</v>
      </c>
      <c r="L504">
        <v>200</v>
      </c>
      <c r="M504">
        <v>12</v>
      </c>
      <c r="N504" t="s">
        <v>217</v>
      </c>
    </row>
    <row r="505" spans="1:14">
      <c r="A505" t="s">
        <v>530</v>
      </c>
      <c r="B505" s="2" t="str">
        <f>Hyperlink("https://www.diodes.com/assets/Datasheets/ASMBJ_SERIES.pdf")</f>
        <v>https://www.diodes.com/assets/Datasheets/ASMBJ_SERIES.pdf</v>
      </c>
      <c r="C505" t="str">
        <f>Hyperlink("https://www.diodes.com/part/view/ASMBJ7.5A%28LS%29","ASMBJ7.5A(LS)")</f>
        <v>ASMBJ7.5A(LS)</v>
      </c>
      <c r="D505" t="s">
        <v>44</v>
      </c>
      <c r="E505" t="s">
        <v>16</v>
      </c>
      <c r="F505" t="s">
        <v>17</v>
      </c>
      <c r="G505" t="s">
        <v>18</v>
      </c>
      <c r="I505">
        <v>7.5</v>
      </c>
      <c r="J505">
        <v>8.33</v>
      </c>
      <c r="K505">
        <v>9.21</v>
      </c>
      <c r="L505">
        <v>100</v>
      </c>
      <c r="M505">
        <v>12.9</v>
      </c>
      <c r="N505" t="s">
        <v>217</v>
      </c>
    </row>
    <row r="506" spans="1:14">
      <c r="A506" t="s">
        <v>531</v>
      </c>
      <c r="B506" s="2" t="str">
        <f>Hyperlink("https://www.diodes.com/assets/Datasheets/ASMBJ_SERIES.pdf")</f>
        <v>https://www.diodes.com/assets/Datasheets/ASMBJ_SERIES.pdf</v>
      </c>
      <c r="C506" t="str">
        <f>Hyperlink("https://www.diodes.com/part/view/ASMBJ7.5CA%28LS%29","ASMBJ7.5CA(LS)")</f>
        <v>ASMBJ7.5CA(LS)</v>
      </c>
      <c r="D506" t="s">
        <v>44</v>
      </c>
      <c r="E506" t="s">
        <v>16</v>
      </c>
      <c r="F506" t="s">
        <v>17</v>
      </c>
      <c r="G506" t="s">
        <v>21</v>
      </c>
      <c r="I506">
        <v>7.5</v>
      </c>
      <c r="J506">
        <v>8.33</v>
      </c>
      <c r="K506">
        <v>9.21</v>
      </c>
      <c r="L506">
        <v>100</v>
      </c>
      <c r="M506">
        <v>12.9</v>
      </c>
      <c r="N506" t="s">
        <v>217</v>
      </c>
    </row>
    <row r="507" spans="1:14">
      <c r="A507" t="s">
        <v>532</v>
      </c>
      <c r="B507" s="2" t="str">
        <f>Hyperlink("https://www.diodes.com/assets/Datasheets/ASMBJ_SERIES.pdf")</f>
        <v>https://www.diodes.com/assets/Datasheets/ASMBJ_SERIES.pdf</v>
      </c>
      <c r="C507" t="str">
        <f>Hyperlink("https://www.diodes.com/part/view/ASMBJ70A%28LS%29","ASMBJ70A(LS)")</f>
        <v>ASMBJ70A(LS)</v>
      </c>
      <c r="D507" t="s">
        <v>44</v>
      </c>
      <c r="E507" t="s">
        <v>16</v>
      </c>
      <c r="F507" t="s">
        <v>17</v>
      </c>
      <c r="G507" t="s">
        <v>18</v>
      </c>
      <c r="I507">
        <v>70</v>
      </c>
      <c r="J507">
        <v>77.8</v>
      </c>
      <c r="K507">
        <v>86</v>
      </c>
      <c r="L507">
        <v>0.5</v>
      </c>
      <c r="M507">
        <v>113</v>
      </c>
      <c r="N507" t="s">
        <v>217</v>
      </c>
    </row>
    <row r="508" spans="1:14">
      <c r="A508" t="s">
        <v>533</v>
      </c>
      <c r="B508" s="2" t="str">
        <f>Hyperlink("https://www.diodes.com/assets/Datasheets/ASMBJ_SERIES.pdf")</f>
        <v>https://www.diodes.com/assets/Datasheets/ASMBJ_SERIES.pdf</v>
      </c>
      <c r="C508" t="str">
        <f>Hyperlink("https://www.diodes.com/part/view/ASMBJ70CA%28LS%29","ASMBJ70CA(LS)")</f>
        <v>ASMBJ70CA(LS)</v>
      </c>
      <c r="D508" t="s">
        <v>44</v>
      </c>
      <c r="E508" t="s">
        <v>16</v>
      </c>
      <c r="F508" t="s">
        <v>17</v>
      </c>
      <c r="G508" t="s">
        <v>21</v>
      </c>
      <c r="I508">
        <v>70</v>
      </c>
      <c r="J508">
        <v>77.8</v>
      </c>
      <c r="K508">
        <v>86</v>
      </c>
      <c r="L508">
        <v>0.5</v>
      </c>
      <c r="M508">
        <v>113</v>
      </c>
      <c r="N508" t="s">
        <v>217</v>
      </c>
    </row>
    <row r="509" spans="1:14">
      <c r="A509" t="s">
        <v>534</v>
      </c>
      <c r="B509" s="2" t="str">
        <f>Hyperlink("https://www.diodes.com/assets/Datasheets/ASMBJ_SERIES.pdf")</f>
        <v>https://www.diodes.com/assets/Datasheets/ASMBJ_SERIES.pdf</v>
      </c>
      <c r="C509" t="str">
        <f>Hyperlink("https://www.diodes.com/part/view/ASMBJ75A%28LS%29","ASMBJ75A(LS)")</f>
        <v>ASMBJ75A(LS)</v>
      </c>
      <c r="D509" t="s">
        <v>44</v>
      </c>
      <c r="E509" t="s">
        <v>16</v>
      </c>
      <c r="F509" t="s">
        <v>17</v>
      </c>
      <c r="G509" t="s">
        <v>18</v>
      </c>
      <c r="I509">
        <v>75</v>
      </c>
      <c r="J509">
        <v>83.3</v>
      </c>
      <c r="K509">
        <v>92.1</v>
      </c>
      <c r="L509">
        <v>0.5</v>
      </c>
      <c r="M509">
        <v>121</v>
      </c>
      <c r="N509" t="s">
        <v>217</v>
      </c>
    </row>
    <row r="510" spans="1:14">
      <c r="A510" t="s">
        <v>535</v>
      </c>
      <c r="B510" s="2" t="str">
        <f>Hyperlink("https://www.diodes.com/assets/Datasheets/ASMBJ_SERIES.pdf")</f>
        <v>https://www.diodes.com/assets/Datasheets/ASMBJ_SERIES.pdf</v>
      </c>
      <c r="C510" t="str">
        <f>Hyperlink("https://www.diodes.com/part/view/ASMBJ75CA%28LS%29","ASMBJ75CA(LS)")</f>
        <v>ASMBJ75CA(LS)</v>
      </c>
      <c r="D510" t="s">
        <v>44</v>
      </c>
      <c r="E510" t="s">
        <v>16</v>
      </c>
      <c r="F510" t="s">
        <v>17</v>
      </c>
      <c r="G510" t="s">
        <v>21</v>
      </c>
      <c r="I510">
        <v>75</v>
      </c>
      <c r="J510">
        <v>83.3</v>
      </c>
      <c r="K510">
        <v>92.1</v>
      </c>
      <c r="L510">
        <v>0.5</v>
      </c>
      <c r="M510">
        <v>121</v>
      </c>
      <c r="N510" t="s">
        <v>217</v>
      </c>
    </row>
    <row r="511" spans="1:14">
      <c r="A511" t="s">
        <v>536</v>
      </c>
      <c r="B511" s="2" t="str">
        <f>Hyperlink("https://www.diodes.com/assets/Datasheets/ASMBJ_SERIES.pdf")</f>
        <v>https://www.diodes.com/assets/Datasheets/ASMBJ_SERIES.pdf</v>
      </c>
      <c r="C511" t="str">
        <f>Hyperlink("https://www.diodes.com/part/view/ASMBJ8.0A%28LS%29","ASMBJ8.0A(LS)")</f>
        <v>ASMBJ8.0A(LS)</v>
      </c>
      <c r="D511" t="s">
        <v>44</v>
      </c>
      <c r="E511" t="s">
        <v>16</v>
      </c>
      <c r="F511" t="s">
        <v>17</v>
      </c>
      <c r="G511" t="s">
        <v>18</v>
      </c>
      <c r="I511">
        <v>8</v>
      </c>
      <c r="J511">
        <v>8.89</v>
      </c>
      <c r="K511">
        <v>9.83</v>
      </c>
      <c r="L511">
        <v>50</v>
      </c>
      <c r="M511">
        <v>13.6</v>
      </c>
      <c r="N511" t="s">
        <v>217</v>
      </c>
    </row>
    <row r="512" spans="1:14">
      <c r="A512" t="s">
        <v>537</v>
      </c>
      <c r="B512" s="2" t="str">
        <f>Hyperlink("https://www.diodes.com/assets/Datasheets/ASMBJ_SERIES.pdf")</f>
        <v>https://www.diodes.com/assets/Datasheets/ASMBJ_SERIES.pdf</v>
      </c>
      <c r="C512" t="str">
        <f>Hyperlink("https://www.diodes.com/part/view/ASMBJ8.0CA%28LS%29","ASMBJ8.0CA(LS)")</f>
        <v>ASMBJ8.0CA(LS)</v>
      </c>
      <c r="D512" t="s">
        <v>44</v>
      </c>
      <c r="E512" t="s">
        <v>16</v>
      </c>
      <c r="F512" t="s">
        <v>17</v>
      </c>
      <c r="G512" t="s">
        <v>21</v>
      </c>
      <c r="I512">
        <v>8</v>
      </c>
      <c r="J512">
        <v>8.89</v>
      </c>
      <c r="K512">
        <v>9.83</v>
      </c>
      <c r="L512">
        <v>50</v>
      </c>
      <c r="M512">
        <v>13.6</v>
      </c>
      <c r="N512" t="s">
        <v>217</v>
      </c>
    </row>
    <row r="513" spans="1:14">
      <c r="A513" t="s">
        <v>538</v>
      </c>
      <c r="B513" s="2" t="str">
        <f>Hyperlink("https://www.diodes.com/assets/Datasheets/ASMBJ_SERIES.pdf")</f>
        <v>https://www.diodes.com/assets/Datasheets/ASMBJ_SERIES.pdf</v>
      </c>
      <c r="C513" t="str">
        <f>Hyperlink("https://www.diodes.com/part/view/ASMBJ8.5A%28LS%29","ASMBJ8.5A(LS)")</f>
        <v>ASMBJ8.5A(LS)</v>
      </c>
      <c r="D513" t="s">
        <v>44</v>
      </c>
      <c r="E513" t="s">
        <v>16</v>
      </c>
      <c r="F513" t="s">
        <v>17</v>
      </c>
      <c r="G513" t="s">
        <v>18</v>
      </c>
      <c r="I513">
        <v>8.5</v>
      </c>
      <c r="J513">
        <v>9.44</v>
      </c>
      <c r="K513">
        <v>10.4</v>
      </c>
      <c r="L513">
        <v>20</v>
      </c>
      <c r="M513">
        <v>14.4</v>
      </c>
      <c r="N513" t="s">
        <v>217</v>
      </c>
    </row>
    <row r="514" spans="1:14">
      <c r="A514" t="s">
        <v>539</v>
      </c>
      <c r="B514" s="2" t="str">
        <f>Hyperlink("https://www.diodes.com/assets/Datasheets/ASMBJ_SERIES.pdf")</f>
        <v>https://www.diodes.com/assets/Datasheets/ASMBJ_SERIES.pdf</v>
      </c>
      <c r="C514" t="str">
        <f>Hyperlink("https://www.diodes.com/part/view/ASMBJ8.5CA%28LS%29","ASMBJ8.5CA(LS)")</f>
        <v>ASMBJ8.5CA(LS)</v>
      </c>
      <c r="D514" t="s">
        <v>44</v>
      </c>
      <c r="E514" t="s">
        <v>16</v>
      </c>
      <c r="F514" t="s">
        <v>17</v>
      </c>
      <c r="G514" t="s">
        <v>21</v>
      </c>
      <c r="I514">
        <v>8.5</v>
      </c>
      <c r="J514">
        <v>9.44</v>
      </c>
      <c r="K514">
        <v>10.4</v>
      </c>
      <c r="L514">
        <v>20</v>
      </c>
      <c r="M514">
        <v>14.4</v>
      </c>
      <c r="N514" t="s">
        <v>217</v>
      </c>
    </row>
    <row r="515" spans="1:14">
      <c r="A515" t="s">
        <v>540</v>
      </c>
      <c r="B515" s="2" t="str">
        <f>Hyperlink("https://www.diodes.com/assets/Datasheets/ASMBJ_SERIES.pdf")</f>
        <v>https://www.diodes.com/assets/Datasheets/ASMBJ_SERIES.pdf</v>
      </c>
      <c r="C515" t="str">
        <f>Hyperlink("https://www.diodes.com/part/view/ASMBJ9.0A%28LS%29","ASMBJ9.0A(LS)")</f>
        <v>ASMBJ9.0A(LS)</v>
      </c>
      <c r="D515" t="s">
        <v>44</v>
      </c>
      <c r="E515" t="s">
        <v>16</v>
      </c>
      <c r="F515" t="s">
        <v>17</v>
      </c>
      <c r="G515" t="s">
        <v>18</v>
      </c>
      <c r="I515">
        <v>9</v>
      </c>
      <c r="J515">
        <v>10</v>
      </c>
      <c r="K515">
        <v>11.1</v>
      </c>
      <c r="L515">
        <v>10</v>
      </c>
      <c r="M515">
        <v>15.4</v>
      </c>
      <c r="N515" t="s">
        <v>217</v>
      </c>
    </row>
    <row r="516" spans="1:14">
      <c r="A516" t="s">
        <v>541</v>
      </c>
      <c r="B516" s="2" t="str">
        <f>Hyperlink("https://www.diodes.com/assets/Datasheets/ASMBJ_SERIES.pdf")</f>
        <v>https://www.diodes.com/assets/Datasheets/ASMBJ_SERIES.pdf</v>
      </c>
      <c r="C516" t="str">
        <f>Hyperlink("https://www.diodes.com/part/view/ASMBJ9.0CA%28LS%29","ASMBJ9.0CA(LS)")</f>
        <v>ASMBJ9.0CA(LS)</v>
      </c>
      <c r="D516" t="s">
        <v>44</v>
      </c>
      <c r="E516" t="s">
        <v>16</v>
      </c>
      <c r="F516" t="s">
        <v>17</v>
      </c>
      <c r="G516" t="s">
        <v>21</v>
      </c>
      <c r="I516">
        <v>9</v>
      </c>
      <c r="J516">
        <v>10</v>
      </c>
      <c r="K516">
        <v>11.1</v>
      </c>
      <c r="L516">
        <v>10</v>
      </c>
      <c r="M516">
        <v>15.4</v>
      </c>
      <c r="N516" t="s">
        <v>217</v>
      </c>
    </row>
    <row r="517" spans="1:14">
      <c r="A517" t="s">
        <v>542</v>
      </c>
      <c r="B517" s="2" t="str">
        <f>Hyperlink("https://www.diodes.com/assets/Datasheets/ASMCJ_SERIES.pdf")</f>
        <v>https://www.diodes.com/assets/Datasheets/ASMCJ_SERIES.pdf</v>
      </c>
      <c r="C517" t="str">
        <f>Hyperlink("https://www.diodes.com/part/view/ASMCJ10A%28LS%29","ASMCJ10A(LS)")</f>
        <v>ASMCJ10A(LS)</v>
      </c>
      <c r="D517" t="s">
        <v>44</v>
      </c>
      <c r="E517" t="s">
        <v>16</v>
      </c>
      <c r="F517" t="s">
        <v>17</v>
      </c>
      <c r="G517" t="s">
        <v>18</v>
      </c>
      <c r="I517">
        <v>10</v>
      </c>
      <c r="J517">
        <v>11.1</v>
      </c>
      <c r="K517">
        <v>12.3</v>
      </c>
      <c r="L517">
        <v>5</v>
      </c>
      <c r="M517">
        <v>17</v>
      </c>
      <c r="N517" t="s">
        <v>45</v>
      </c>
    </row>
    <row r="518" spans="1:14">
      <c r="A518" t="s">
        <v>543</v>
      </c>
      <c r="B518" s="2" t="str">
        <f>Hyperlink("https://www.diodes.com/assets/Datasheets/ASMCJ_SERIES.pdf")</f>
        <v>https://www.diodes.com/assets/Datasheets/ASMCJ_SERIES.pdf</v>
      </c>
      <c r="C518" t="str">
        <f>Hyperlink("https://www.diodes.com/part/view/ASMCJ10CA%28LS%29","ASMCJ10CA(LS)")</f>
        <v>ASMCJ10CA(LS)</v>
      </c>
      <c r="D518" t="s">
        <v>44</v>
      </c>
      <c r="E518" t="s">
        <v>16</v>
      </c>
      <c r="F518" t="s">
        <v>17</v>
      </c>
      <c r="G518" t="s">
        <v>21</v>
      </c>
      <c r="I518">
        <v>10</v>
      </c>
      <c r="J518">
        <v>11.1</v>
      </c>
      <c r="K518">
        <v>12.3</v>
      </c>
      <c r="L518">
        <v>5</v>
      </c>
      <c r="M518">
        <v>17</v>
      </c>
      <c r="N518" t="s">
        <v>45</v>
      </c>
    </row>
    <row r="519" spans="1:14">
      <c r="A519" t="s">
        <v>544</v>
      </c>
      <c r="B519" s="2" t="str">
        <f>Hyperlink("https://www.diodes.com/assets/Datasheets/ASMCJ_SERIES.pdf")</f>
        <v>https://www.diodes.com/assets/Datasheets/ASMCJ_SERIES.pdf</v>
      </c>
      <c r="C519" t="str">
        <f>Hyperlink("https://www.diodes.com/part/view/ASMCJ11A%28LS%29","ASMCJ11A(LS)")</f>
        <v>ASMCJ11A(LS)</v>
      </c>
      <c r="D519" t="s">
        <v>44</v>
      </c>
      <c r="E519" t="s">
        <v>16</v>
      </c>
      <c r="F519" t="s">
        <v>17</v>
      </c>
      <c r="G519" t="s">
        <v>18</v>
      </c>
      <c r="I519">
        <v>11</v>
      </c>
      <c r="J519">
        <v>12.2</v>
      </c>
      <c r="K519">
        <v>13.5</v>
      </c>
      <c r="L519">
        <v>0.5</v>
      </c>
      <c r="M519">
        <v>18.2</v>
      </c>
      <c r="N519" t="s">
        <v>45</v>
      </c>
    </row>
    <row r="520" spans="1:14">
      <c r="A520" t="s">
        <v>545</v>
      </c>
      <c r="B520" s="2" t="str">
        <f>Hyperlink("https://www.diodes.com/assets/Datasheets/ASMCJ_SERIES.pdf")</f>
        <v>https://www.diodes.com/assets/Datasheets/ASMCJ_SERIES.pdf</v>
      </c>
      <c r="C520" t="str">
        <f>Hyperlink("https://www.diodes.com/part/view/ASMCJ11CA%28LS%29","ASMCJ11CA(LS)")</f>
        <v>ASMCJ11CA(LS)</v>
      </c>
      <c r="D520" t="s">
        <v>44</v>
      </c>
      <c r="E520" t="s">
        <v>16</v>
      </c>
      <c r="F520" t="s">
        <v>17</v>
      </c>
      <c r="G520" t="s">
        <v>21</v>
      </c>
      <c r="I520">
        <v>11</v>
      </c>
      <c r="J520">
        <v>12.2</v>
      </c>
      <c r="K520">
        <v>13.5</v>
      </c>
      <c r="L520">
        <v>0.5</v>
      </c>
      <c r="M520">
        <v>18.2</v>
      </c>
      <c r="N520" t="s">
        <v>45</v>
      </c>
    </row>
    <row r="521" spans="1:14">
      <c r="A521" t="s">
        <v>546</v>
      </c>
      <c r="B521" s="2" t="str">
        <f>Hyperlink("https://www.diodes.com/assets/Datasheets/ASMCJ_SERIES.pdf")</f>
        <v>https://www.diodes.com/assets/Datasheets/ASMCJ_SERIES.pdf</v>
      </c>
      <c r="C521" t="str">
        <f>Hyperlink("https://www.diodes.com/part/view/ASMCJ12A%28LS%29","ASMCJ12A(LS)")</f>
        <v>ASMCJ12A(LS)</v>
      </c>
      <c r="D521" t="s">
        <v>44</v>
      </c>
      <c r="E521" t="s">
        <v>16</v>
      </c>
      <c r="F521" t="s">
        <v>17</v>
      </c>
      <c r="G521" t="s">
        <v>18</v>
      </c>
      <c r="I521">
        <v>12</v>
      </c>
      <c r="J521">
        <v>13.3</v>
      </c>
      <c r="K521">
        <v>14.7</v>
      </c>
      <c r="L521">
        <v>0.5</v>
      </c>
      <c r="M521">
        <v>19.9</v>
      </c>
      <c r="N521" t="s">
        <v>45</v>
      </c>
    </row>
    <row r="522" spans="1:14">
      <c r="A522" t="s">
        <v>547</v>
      </c>
      <c r="B522" s="2" t="str">
        <f>Hyperlink("https://www.diodes.com/assets/Datasheets/ASMCJ_SERIES.pdf")</f>
        <v>https://www.diodes.com/assets/Datasheets/ASMCJ_SERIES.pdf</v>
      </c>
      <c r="C522" t="str">
        <f>Hyperlink("https://www.diodes.com/part/view/ASMCJ12CA%28LS%29","ASMCJ12CA(LS)")</f>
        <v>ASMCJ12CA(LS)</v>
      </c>
      <c r="D522" t="s">
        <v>44</v>
      </c>
      <c r="E522" t="s">
        <v>16</v>
      </c>
      <c r="F522" t="s">
        <v>17</v>
      </c>
      <c r="G522" t="s">
        <v>21</v>
      </c>
      <c r="I522">
        <v>12</v>
      </c>
      <c r="J522">
        <v>13.3</v>
      </c>
      <c r="K522">
        <v>14.7</v>
      </c>
      <c r="L522">
        <v>0.5</v>
      </c>
      <c r="M522">
        <v>19.9</v>
      </c>
      <c r="N522" t="s">
        <v>45</v>
      </c>
    </row>
    <row r="523" spans="1:14">
      <c r="A523" t="s">
        <v>548</v>
      </c>
      <c r="B523" s="2" t="str">
        <f>Hyperlink("https://www.diodes.com/assets/Datasheets/ASMCJ_SERIES.pdf")</f>
        <v>https://www.diodes.com/assets/Datasheets/ASMCJ_SERIES.pdf</v>
      </c>
      <c r="C523" t="str">
        <f>Hyperlink("https://www.diodes.com/part/view/ASMCJ13A%28LS%29","ASMCJ13A(LS)")</f>
        <v>ASMCJ13A(LS)</v>
      </c>
      <c r="D523" t="s">
        <v>44</v>
      </c>
      <c r="E523" t="s">
        <v>16</v>
      </c>
      <c r="F523" t="s">
        <v>17</v>
      </c>
      <c r="G523" t="s">
        <v>18</v>
      </c>
      <c r="I523">
        <v>13</v>
      </c>
      <c r="J523">
        <v>14.4</v>
      </c>
      <c r="K523">
        <v>15.9</v>
      </c>
      <c r="L523">
        <v>0.5</v>
      </c>
      <c r="M523">
        <v>21.5</v>
      </c>
      <c r="N523" t="s">
        <v>45</v>
      </c>
    </row>
    <row r="524" spans="1:14">
      <c r="A524" t="s">
        <v>549</v>
      </c>
      <c r="B524" s="2" t="str">
        <f>Hyperlink("https://www.diodes.com/assets/Datasheets/ASMCJ_SERIES.pdf")</f>
        <v>https://www.diodes.com/assets/Datasheets/ASMCJ_SERIES.pdf</v>
      </c>
      <c r="C524" t="str">
        <f>Hyperlink("https://www.diodes.com/part/view/ASMCJ13CA%28LS%29","ASMCJ13CA(LS)")</f>
        <v>ASMCJ13CA(LS)</v>
      </c>
      <c r="D524" t="s">
        <v>44</v>
      </c>
      <c r="E524" t="s">
        <v>16</v>
      </c>
      <c r="F524" t="s">
        <v>17</v>
      </c>
      <c r="G524" t="s">
        <v>21</v>
      </c>
      <c r="I524">
        <v>13</v>
      </c>
      <c r="J524">
        <v>14.4</v>
      </c>
      <c r="K524">
        <v>15.9</v>
      </c>
      <c r="L524">
        <v>0.5</v>
      </c>
      <c r="M524">
        <v>21.5</v>
      </c>
      <c r="N524" t="s">
        <v>45</v>
      </c>
    </row>
    <row r="525" spans="1:14">
      <c r="A525" t="s">
        <v>550</v>
      </c>
      <c r="B525" s="2" t="str">
        <f>Hyperlink("https://www.diodes.com/assets/Datasheets/ASMCJ_SERIES.pdf")</f>
        <v>https://www.diodes.com/assets/Datasheets/ASMCJ_SERIES.pdf</v>
      </c>
      <c r="C525" t="str">
        <f>Hyperlink("https://www.diodes.com/part/view/ASMCJ14A%28LS%29","ASMCJ14A(LS)")</f>
        <v>ASMCJ14A(LS)</v>
      </c>
      <c r="D525" t="s">
        <v>44</v>
      </c>
      <c r="E525" t="s">
        <v>16</v>
      </c>
      <c r="F525" t="s">
        <v>17</v>
      </c>
      <c r="G525" t="s">
        <v>18</v>
      </c>
      <c r="I525">
        <v>14</v>
      </c>
      <c r="J525">
        <v>15.6</v>
      </c>
      <c r="K525">
        <v>17.2</v>
      </c>
      <c r="L525">
        <v>0.5</v>
      </c>
      <c r="M525">
        <v>23.2</v>
      </c>
      <c r="N525" t="s">
        <v>45</v>
      </c>
    </row>
    <row r="526" spans="1:14">
      <c r="A526" t="s">
        <v>551</v>
      </c>
      <c r="B526" s="2" t="str">
        <f>Hyperlink("https://www.diodes.com/assets/Datasheets/ASMCJ_SERIES.pdf")</f>
        <v>https://www.diodes.com/assets/Datasheets/ASMCJ_SERIES.pdf</v>
      </c>
      <c r="C526" t="str">
        <f>Hyperlink("https://www.diodes.com/part/view/ASMCJ14CA%28LS%29","ASMCJ14CA(LS)")</f>
        <v>ASMCJ14CA(LS)</v>
      </c>
      <c r="D526" t="s">
        <v>44</v>
      </c>
      <c r="E526" t="s">
        <v>16</v>
      </c>
      <c r="F526" t="s">
        <v>17</v>
      </c>
      <c r="G526" t="s">
        <v>21</v>
      </c>
      <c r="I526">
        <v>14</v>
      </c>
      <c r="J526">
        <v>15.6</v>
      </c>
      <c r="K526">
        <v>17.2</v>
      </c>
      <c r="L526">
        <v>0.5</v>
      </c>
      <c r="M526">
        <v>23.2</v>
      </c>
      <c r="N526" t="s">
        <v>45</v>
      </c>
    </row>
    <row r="527" spans="1:14">
      <c r="A527" t="s">
        <v>552</v>
      </c>
      <c r="B527" s="2" t="str">
        <f>Hyperlink("https://www.diodes.com/assets/Datasheets/ASMCJ_SERIES.pdf")</f>
        <v>https://www.diodes.com/assets/Datasheets/ASMCJ_SERIES.pdf</v>
      </c>
      <c r="C527" t="str">
        <f>Hyperlink("https://www.diodes.com/part/view/ASMCJ15A%28LS%29","ASMCJ15A(LS)")</f>
        <v>ASMCJ15A(LS)</v>
      </c>
      <c r="D527" t="s">
        <v>44</v>
      </c>
      <c r="E527" t="s">
        <v>16</v>
      </c>
      <c r="F527" t="s">
        <v>17</v>
      </c>
      <c r="G527" t="s">
        <v>18</v>
      </c>
      <c r="I527">
        <v>15</v>
      </c>
      <c r="J527">
        <v>16.7</v>
      </c>
      <c r="K527">
        <v>18.5</v>
      </c>
      <c r="L527">
        <v>0.5</v>
      </c>
      <c r="M527">
        <v>24.4</v>
      </c>
      <c r="N527" t="s">
        <v>45</v>
      </c>
    </row>
    <row r="528" spans="1:14">
      <c r="A528" t="s">
        <v>553</v>
      </c>
      <c r="B528" s="2" t="str">
        <f>Hyperlink("https://www.diodes.com/assets/Datasheets/ASMCJ_SERIES.pdf")</f>
        <v>https://www.diodes.com/assets/Datasheets/ASMCJ_SERIES.pdf</v>
      </c>
      <c r="C528" t="str">
        <f>Hyperlink("https://www.diodes.com/part/view/ASMCJ15CA%28LS%29","ASMCJ15CA(LS)")</f>
        <v>ASMCJ15CA(LS)</v>
      </c>
      <c r="D528" t="s">
        <v>44</v>
      </c>
      <c r="E528" t="s">
        <v>16</v>
      </c>
      <c r="F528" t="s">
        <v>17</v>
      </c>
      <c r="G528" t="s">
        <v>21</v>
      </c>
      <c r="I528">
        <v>15</v>
      </c>
      <c r="J528">
        <v>16.7</v>
      </c>
      <c r="K528">
        <v>18.5</v>
      </c>
      <c r="L528">
        <v>0.5</v>
      </c>
      <c r="M528">
        <v>24.4</v>
      </c>
      <c r="N528" t="s">
        <v>45</v>
      </c>
    </row>
    <row r="529" spans="1:14">
      <c r="A529" t="s">
        <v>554</v>
      </c>
      <c r="B529" s="2" t="str">
        <f>Hyperlink("https://www.diodes.com/assets/Datasheets/ASMCJ_SERIES.pdf")</f>
        <v>https://www.diodes.com/assets/Datasheets/ASMCJ_SERIES.pdf</v>
      </c>
      <c r="C529" t="str">
        <f>Hyperlink("https://www.diodes.com/part/view/ASMCJ16A%28LS%29","ASMCJ16A(LS)")</f>
        <v>ASMCJ16A(LS)</v>
      </c>
      <c r="D529" t="s">
        <v>44</v>
      </c>
      <c r="E529" t="s">
        <v>16</v>
      </c>
      <c r="F529" t="s">
        <v>17</v>
      </c>
      <c r="G529" t="s">
        <v>18</v>
      </c>
      <c r="I529">
        <v>16</v>
      </c>
      <c r="J529">
        <v>17.8</v>
      </c>
      <c r="K529">
        <v>19.7</v>
      </c>
      <c r="L529">
        <v>0.5</v>
      </c>
      <c r="M529">
        <v>26</v>
      </c>
      <c r="N529" t="s">
        <v>45</v>
      </c>
    </row>
    <row r="530" spans="1:14">
      <c r="A530" t="s">
        <v>555</v>
      </c>
      <c r="B530" s="2" t="str">
        <f>Hyperlink("https://www.diodes.com/assets/Datasheets/ASMCJ_SERIES.pdf")</f>
        <v>https://www.diodes.com/assets/Datasheets/ASMCJ_SERIES.pdf</v>
      </c>
      <c r="C530" t="str">
        <f>Hyperlink("https://www.diodes.com/part/view/ASMCJ16CA%28LS%29","ASMCJ16CA(LS)")</f>
        <v>ASMCJ16CA(LS)</v>
      </c>
      <c r="D530" t="s">
        <v>44</v>
      </c>
      <c r="E530" t="s">
        <v>16</v>
      </c>
      <c r="F530" t="s">
        <v>17</v>
      </c>
      <c r="G530" t="s">
        <v>21</v>
      </c>
      <c r="I530">
        <v>16</v>
      </c>
      <c r="J530">
        <v>17.8</v>
      </c>
      <c r="K530">
        <v>19.7</v>
      </c>
      <c r="L530">
        <v>0.5</v>
      </c>
      <c r="M530">
        <v>26</v>
      </c>
      <c r="N530" t="s">
        <v>45</v>
      </c>
    </row>
    <row r="531" spans="1:14">
      <c r="A531" t="s">
        <v>556</v>
      </c>
      <c r="B531" s="2" t="str">
        <f>Hyperlink("https://www.diodes.com/assets/Datasheets/ASMCJ_SERIES.pdf")</f>
        <v>https://www.diodes.com/assets/Datasheets/ASMCJ_SERIES.pdf</v>
      </c>
      <c r="C531" t="str">
        <f>Hyperlink("https://www.diodes.com/part/view/ASMCJ17A%28LS%29","ASMCJ17A(LS)")</f>
        <v>ASMCJ17A(LS)</v>
      </c>
      <c r="D531" t="s">
        <v>44</v>
      </c>
      <c r="E531" t="s">
        <v>16</v>
      </c>
      <c r="F531" t="s">
        <v>17</v>
      </c>
      <c r="G531" t="s">
        <v>18</v>
      </c>
      <c r="I531">
        <v>17</v>
      </c>
      <c r="J531">
        <v>18.9</v>
      </c>
      <c r="K531">
        <v>20.9</v>
      </c>
      <c r="L531">
        <v>0.5</v>
      </c>
      <c r="M531">
        <v>27.6</v>
      </c>
      <c r="N531" t="s">
        <v>45</v>
      </c>
    </row>
    <row r="532" spans="1:14">
      <c r="A532" t="s">
        <v>557</v>
      </c>
      <c r="B532" s="2" t="str">
        <f>Hyperlink("https://www.diodes.com/assets/Datasheets/ASMCJ_SERIES.pdf")</f>
        <v>https://www.diodes.com/assets/Datasheets/ASMCJ_SERIES.pdf</v>
      </c>
      <c r="C532" t="str">
        <f>Hyperlink("https://www.diodes.com/part/view/ASMCJ17CA%28LS%29","ASMCJ17CA(LS)")</f>
        <v>ASMCJ17CA(LS)</v>
      </c>
      <c r="D532" t="s">
        <v>44</v>
      </c>
      <c r="E532" t="s">
        <v>16</v>
      </c>
      <c r="F532" t="s">
        <v>17</v>
      </c>
      <c r="G532" t="s">
        <v>21</v>
      </c>
      <c r="I532">
        <v>17</v>
      </c>
      <c r="J532">
        <v>18.9</v>
      </c>
      <c r="K532">
        <v>20.9</v>
      </c>
      <c r="L532">
        <v>0.5</v>
      </c>
      <c r="M532">
        <v>27.6</v>
      </c>
      <c r="N532" t="s">
        <v>45</v>
      </c>
    </row>
    <row r="533" spans="1:14">
      <c r="A533" t="s">
        <v>558</v>
      </c>
      <c r="B533" s="2" t="str">
        <f>Hyperlink("https://www.diodes.com/assets/Datasheets/ASMCJ_SERIES.pdf")</f>
        <v>https://www.diodes.com/assets/Datasheets/ASMCJ_SERIES.pdf</v>
      </c>
      <c r="C533" t="str">
        <f>Hyperlink("https://www.diodes.com/part/view/ASMCJ18A%28LS%29","ASMCJ18A(LS)")</f>
        <v>ASMCJ18A(LS)</v>
      </c>
      <c r="D533" t="s">
        <v>44</v>
      </c>
      <c r="E533" t="s">
        <v>16</v>
      </c>
      <c r="F533" t="s">
        <v>17</v>
      </c>
      <c r="G533" t="s">
        <v>18</v>
      </c>
      <c r="I533">
        <v>18</v>
      </c>
      <c r="J533">
        <v>20</v>
      </c>
      <c r="K533">
        <v>22.1</v>
      </c>
      <c r="L533">
        <v>0.5</v>
      </c>
      <c r="M533">
        <v>29.2</v>
      </c>
      <c r="N533" t="s">
        <v>45</v>
      </c>
    </row>
    <row r="534" spans="1:14">
      <c r="A534" t="s">
        <v>559</v>
      </c>
      <c r="B534" s="2" t="str">
        <f>Hyperlink("https://www.diodes.com/assets/Datasheets/ASMCJ_SERIES.pdf")</f>
        <v>https://www.diodes.com/assets/Datasheets/ASMCJ_SERIES.pdf</v>
      </c>
      <c r="C534" t="str">
        <f>Hyperlink("https://www.diodes.com/part/view/ASMCJ18CA%28LS%29","ASMCJ18CA(LS)")</f>
        <v>ASMCJ18CA(LS)</v>
      </c>
      <c r="D534" t="s">
        <v>44</v>
      </c>
      <c r="E534" t="s">
        <v>16</v>
      </c>
      <c r="F534" t="s">
        <v>17</v>
      </c>
      <c r="G534" t="s">
        <v>21</v>
      </c>
      <c r="I534">
        <v>18</v>
      </c>
      <c r="J534">
        <v>20</v>
      </c>
      <c r="K534">
        <v>22.1</v>
      </c>
      <c r="L534">
        <v>0.5</v>
      </c>
      <c r="M534">
        <v>29.2</v>
      </c>
      <c r="N534" t="s">
        <v>45</v>
      </c>
    </row>
    <row r="535" spans="1:14">
      <c r="A535" t="s">
        <v>560</v>
      </c>
      <c r="B535" s="2" t="str">
        <f>Hyperlink("https://www.diodes.com/assets/Datasheets/ASMCJ_SERIES.pdf")</f>
        <v>https://www.diodes.com/assets/Datasheets/ASMCJ_SERIES.pdf</v>
      </c>
      <c r="C535" t="str">
        <f>Hyperlink("https://www.diodes.com/part/view/ASMCJ20A%28LS%29","ASMCJ20A(LS)")</f>
        <v>ASMCJ20A(LS)</v>
      </c>
      <c r="D535" t="s">
        <v>44</v>
      </c>
      <c r="E535" t="s">
        <v>16</v>
      </c>
      <c r="F535" t="s">
        <v>17</v>
      </c>
      <c r="G535" t="s">
        <v>18</v>
      </c>
      <c r="I535">
        <v>20</v>
      </c>
      <c r="J535">
        <v>22.2</v>
      </c>
      <c r="K535">
        <v>24.5</v>
      </c>
      <c r="L535">
        <v>0.5</v>
      </c>
      <c r="M535">
        <v>32.4</v>
      </c>
      <c r="N535" t="s">
        <v>45</v>
      </c>
    </row>
    <row r="536" spans="1:14">
      <c r="A536" t="s">
        <v>561</v>
      </c>
      <c r="B536" s="2" t="str">
        <f>Hyperlink("https://www.diodes.com/assets/Datasheets/ASMCJ_SERIES.pdf")</f>
        <v>https://www.diodes.com/assets/Datasheets/ASMCJ_SERIES.pdf</v>
      </c>
      <c r="C536" t="str">
        <f>Hyperlink("https://www.diodes.com/part/view/ASMCJ20CA%28LS%29","ASMCJ20CA(LS)")</f>
        <v>ASMCJ20CA(LS)</v>
      </c>
      <c r="D536" t="s">
        <v>44</v>
      </c>
      <c r="E536" t="s">
        <v>16</v>
      </c>
      <c r="F536" t="s">
        <v>17</v>
      </c>
      <c r="G536" t="s">
        <v>21</v>
      </c>
      <c r="I536">
        <v>20</v>
      </c>
      <c r="J536">
        <v>22.2</v>
      </c>
      <c r="K536">
        <v>24.5</v>
      </c>
      <c r="L536">
        <v>0.5</v>
      </c>
      <c r="M536">
        <v>32.4</v>
      </c>
      <c r="N536" t="s">
        <v>45</v>
      </c>
    </row>
    <row r="537" spans="1:14">
      <c r="A537" t="s">
        <v>562</v>
      </c>
      <c r="B537" s="2" t="str">
        <f>Hyperlink("https://www.diodes.com/assets/Datasheets/ASMCJ_SERIES.pdf")</f>
        <v>https://www.diodes.com/assets/Datasheets/ASMCJ_SERIES.pdf</v>
      </c>
      <c r="C537" t="str">
        <f>Hyperlink("https://www.diodes.com/part/view/ASMCJ22A%28LS%29","ASMCJ22A(LS)")</f>
        <v>ASMCJ22A(LS)</v>
      </c>
      <c r="D537" t="s">
        <v>44</v>
      </c>
      <c r="E537" t="s">
        <v>16</v>
      </c>
      <c r="F537" t="s">
        <v>17</v>
      </c>
      <c r="G537" t="s">
        <v>18</v>
      </c>
      <c r="I537">
        <v>22</v>
      </c>
      <c r="J537">
        <v>24.4</v>
      </c>
      <c r="K537">
        <v>27</v>
      </c>
      <c r="L537">
        <v>0.5</v>
      </c>
      <c r="M537">
        <v>35.5</v>
      </c>
      <c r="N537" t="s">
        <v>45</v>
      </c>
    </row>
    <row r="538" spans="1:14">
      <c r="A538" t="s">
        <v>563</v>
      </c>
      <c r="B538" s="2" t="str">
        <f>Hyperlink("https://www.diodes.com/assets/Datasheets/ASMCJ_SERIES.pdf")</f>
        <v>https://www.diodes.com/assets/Datasheets/ASMCJ_SERIES.pdf</v>
      </c>
      <c r="C538" t="str">
        <f>Hyperlink("https://www.diodes.com/part/view/ASMCJ22CA%28LS%29","ASMCJ22CA(LS)")</f>
        <v>ASMCJ22CA(LS)</v>
      </c>
      <c r="D538" t="s">
        <v>44</v>
      </c>
      <c r="E538" t="s">
        <v>16</v>
      </c>
      <c r="F538" t="s">
        <v>17</v>
      </c>
      <c r="G538" t="s">
        <v>21</v>
      </c>
      <c r="I538">
        <v>22</v>
      </c>
      <c r="J538">
        <v>24.4</v>
      </c>
      <c r="K538">
        <v>27</v>
      </c>
      <c r="L538">
        <v>0.5</v>
      </c>
      <c r="M538">
        <v>35.5</v>
      </c>
      <c r="N538" t="s">
        <v>45</v>
      </c>
    </row>
    <row r="539" spans="1:14">
      <c r="A539" t="s">
        <v>564</v>
      </c>
      <c r="B539" s="2" t="str">
        <f>Hyperlink("https://www.diodes.com/assets/Datasheets/ASMCJ_SERIES.pdf")</f>
        <v>https://www.diodes.com/assets/Datasheets/ASMCJ_SERIES.pdf</v>
      </c>
      <c r="C539" t="str">
        <f>Hyperlink("https://www.diodes.com/part/view/ASMCJ24A%28LS%29","ASMCJ24A(LS)")</f>
        <v>ASMCJ24A(LS)</v>
      </c>
      <c r="D539" t="s">
        <v>44</v>
      </c>
      <c r="E539" t="s">
        <v>16</v>
      </c>
      <c r="F539" t="s">
        <v>17</v>
      </c>
      <c r="G539" t="s">
        <v>18</v>
      </c>
      <c r="I539">
        <v>24</v>
      </c>
      <c r="J539">
        <v>26.7</v>
      </c>
      <c r="K539">
        <v>29.5</v>
      </c>
      <c r="L539">
        <v>0.5</v>
      </c>
      <c r="M539">
        <v>38.9</v>
      </c>
      <c r="N539" t="s">
        <v>45</v>
      </c>
    </row>
    <row r="540" spans="1:14">
      <c r="A540" t="s">
        <v>565</v>
      </c>
      <c r="B540" s="2" t="str">
        <f>Hyperlink("https://www.diodes.com/assets/Datasheets/ASMCJ_SERIES.pdf")</f>
        <v>https://www.diodes.com/assets/Datasheets/ASMCJ_SERIES.pdf</v>
      </c>
      <c r="C540" t="str">
        <f>Hyperlink("https://www.diodes.com/part/view/ASMCJ24CA%28LS%29","ASMCJ24CA(LS)")</f>
        <v>ASMCJ24CA(LS)</v>
      </c>
      <c r="D540" t="s">
        <v>44</v>
      </c>
      <c r="E540" t="s">
        <v>16</v>
      </c>
      <c r="F540" t="s">
        <v>17</v>
      </c>
      <c r="G540" t="s">
        <v>21</v>
      </c>
      <c r="I540">
        <v>24</v>
      </c>
      <c r="J540">
        <v>26.7</v>
      </c>
      <c r="K540">
        <v>29.5</v>
      </c>
      <c r="L540">
        <v>0.5</v>
      </c>
      <c r="M540">
        <v>38.9</v>
      </c>
      <c r="N540" t="s">
        <v>45</v>
      </c>
    </row>
    <row r="541" spans="1:14">
      <c r="A541" t="s">
        <v>566</v>
      </c>
      <c r="B541" s="2" t="str">
        <f>Hyperlink("https://www.diodes.com/assets/Datasheets/ASMCJ_SERIES.pdf")</f>
        <v>https://www.diodes.com/assets/Datasheets/ASMCJ_SERIES.pdf</v>
      </c>
      <c r="C541" t="str">
        <f>Hyperlink("https://www.diodes.com/part/view/ASMCJ26A%28LS%29","ASMCJ26A(LS)")</f>
        <v>ASMCJ26A(LS)</v>
      </c>
      <c r="D541" t="s">
        <v>44</v>
      </c>
      <c r="E541" t="s">
        <v>16</v>
      </c>
      <c r="F541" t="s">
        <v>17</v>
      </c>
      <c r="G541" t="s">
        <v>18</v>
      </c>
      <c r="I541">
        <v>26</v>
      </c>
      <c r="J541">
        <v>28.9</v>
      </c>
      <c r="K541">
        <v>31.9</v>
      </c>
      <c r="L541">
        <v>0.5</v>
      </c>
      <c r="M541">
        <v>42.1</v>
      </c>
      <c r="N541" t="s">
        <v>45</v>
      </c>
    </row>
    <row r="542" spans="1:14">
      <c r="A542" t="s">
        <v>567</v>
      </c>
      <c r="B542" s="2" t="str">
        <f>Hyperlink("https://www.diodes.com/assets/Datasheets/ASMCJ_SERIES.pdf")</f>
        <v>https://www.diodes.com/assets/Datasheets/ASMCJ_SERIES.pdf</v>
      </c>
      <c r="C542" t="str">
        <f>Hyperlink("https://www.diodes.com/part/view/ASMCJ26CA%28LS%29","ASMCJ26CA(LS)")</f>
        <v>ASMCJ26CA(LS)</v>
      </c>
      <c r="D542" t="s">
        <v>44</v>
      </c>
      <c r="E542" t="s">
        <v>16</v>
      </c>
      <c r="F542" t="s">
        <v>17</v>
      </c>
      <c r="G542" t="s">
        <v>21</v>
      </c>
      <c r="I542">
        <v>26</v>
      </c>
      <c r="J542">
        <v>28.9</v>
      </c>
      <c r="K542">
        <v>31.9</v>
      </c>
      <c r="L542">
        <v>0.5</v>
      </c>
      <c r="M542">
        <v>42.1</v>
      </c>
      <c r="N542" t="s">
        <v>45</v>
      </c>
    </row>
    <row r="543" spans="1:14">
      <c r="A543" t="s">
        <v>568</v>
      </c>
      <c r="B543" s="2" t="str">
        <f>Hyperlink("https://www.diodes.com/assets/Datasheets/ASMCJ_SERIES.pdf")</f>
        <v>https://www.diodes.com/assets/Datasheets/ASMCJ_SERIES.pdf</v>
      </c>
      <c r="C543" t="str">
        <f>Hyperlink("https://www.diodes.com/part/view/ASMCJ28A%28LS%29","ASMCJ28A(LS)")</f>
        <v>ASMCJ28A(LS)</v>
      </c>
      <c r="D543" t="s">
        <v>44</v>
      </c>
      <c r="E543" t="s">
        <v>16</v>
      </c>
      <c r="F543" t="s">
        <v>17</v>
      </c>
      <c r="G543" t="s">
        <v>18</v>
      </c>
      <c r="I543">
        <v>28</v>
      </c>
      <c r="J543">
        <v>31.1</v>
      </c>
      <c r="K543">
        <v>34.4</v>
      </c>
      <c r="L543">
        <v>0.5</v>
      </c>
      <c r="M543">
        <v>45.4</v>
      </c>
      <c r="N543" t="s">
        <v>45</v>
      </c>
    </row>
    <row r="544" spans="1:14">
      <c r="A544" t="s">
        <v>569</v>
      </c>
      <c r="B544" s="2" t="str">
        <f>Hyperlink("https://www.diodes.com/assets/Datasheets/ASMCJ_SERIES.pdf")</f>
        <v>https://www.diodes.com/assets/Datasheets/ASMCJ_SERIES.pdf</v>
      </c>
      <c r="C544" t="str">
        <f>Hyperlink("https://www.diodes.com/part/view/ASMCJ28CA%28LS%29","ASMCJ28CA(LS)")</f>
        <v>ASMCJ28CA(LS)</v>
      </c>
      <c r="D544" t="s">
        <v>44</v>
      </c>
      <c r="E544" t="s">
        <v>16</v>
      </c>
      <c r="F544" t="s">
        <v>17</v>
      </c>
      <c r="G544" t="s">
        <v>21</v>
      </c>
      <c r="I544">
        <v>28</v>
      </c>
      <c r="J544">
        <v>31.1</v>
      </c>
      <c r="K544">
        <v>34.4</v>
      </c>
      <c r="L544">
        <v>0.5</v>
      </c>
      <c r="M544">
        <v>45.4</v>
      </c>
      <c r="N544" t="s">
        <v>45</v>
      </c>
    </row>
    <row r="545" spans="1:14">
      <c r="A545" t="s">
        <v>570</v>
      </c>
      <c r="B545" s="2" t="str">
        <f>Hyperlink("https://www.diodes.com/assets/Datasheets/ASMCJ_SERIES.pdf")</f>
        <v>https://www.diodes.com/assets/Datasheets/ASMCJ_SERIES.pdf</v>
      </c>
      <c r="C545" t="str">
        <f>Hyperlink("https://www.diodes.com/part/view/ASMCJ30A%28LS%29","ASMCJ30A(LS)")</f>
        <v>ASMCJ30A(LS)</v>
      </c>
      <c r="D545" t="s">
        <v>44</v>
      </c>
      <c r="E545" t="s">
        <v>16</v>
      </c>
      <c r="F545" t="s">
        <v>17</v>
      </c>
      <c r="G545" t="s">
        <v>18</v>
      </c>
      <c r="I545">
        <v>30</v>
      </c>
      <c r="J545">
        <v>33.3</v>
      </c>
      <c r="K545">
        <v>36.8</v>
      </c>
      <c r="L545">
        <v>0.5</v>
      </c>
      <c r="M545">
        <v>48.4</v>
      </c>
      <c r="N545" t="s">
        <v>45</v>
      </c>
    </row>
    <row r="546" spans="1:14">
      <c r="A546" t="s">
        <v>571</v>
      </c>
      <c r="B546" s="2" t="str">
        <f>Hyperlink("https://www.diodes.com/assets/Datasheets/ASMCJ_SERIES.pdf")</f>
        <v>https://www.diodes.com/assets/Datasheets/ASMCJ_SERIES.pdf</v>
      </c>
      <c r="C546" t="str">
        <f>Hyperlink("https://www.diodes.com/part/view/ASMCJ30CA%28LS%29","ASMCJ30CA(LS)")</f>
        <v>ASMCJ30CA(LS)</v>
      </c>
      <c r="D546" t="s">
        <v>44</v>
      </c>
      <c r="E546" t="s">
        <v>16</v>
      </c>
      <c r="F546" t="s">
        <v>17</v>
      </c>
      <c r="G546" t="s">
        <v>21</v>
      </c>
      <c r="I546">
        <v>30</v>
      </c>
      <c r="J546">
        <v>33.3</v>
      </c>
      <c r="K546">
        <v>36.8</v>
      </c>
      <c r="L546">
        <v>0.5</v>
      </c>
      <c r="M546">
        <v>48.4</v>
      </c>
      <c r="N546" t="s">
        <v>45</v>
      </c>
    </row>
    <row r="547" spans="1:14">
      <c r="A547" t="s">
        <v>572</v>
      </c>
      <c r="B547" s="2" t="str">
        <f>Hyperlink("https://www.diodes.com/assets/Datasheets/ASMCJ_SERIES.pdf")</f>
        <v>https://www.diodes.com/assets/Datasheets/ASMCJ_SERIES.pdf</v>
      </c>
      <c r="C547" t="str">
        <f>Hyperlink("https://www.diodes.com/part/view/ASMCJ33A%28LS%29","ASMCJ33A(LS)")</f>
        <v>ASMCJ33A(LS)</v>
      </c>
      <c r="D547" t="s">
        <v>44</v>
      </c>
      <c r="E547" t="s">
        <v>16</v>
      </c>
      <c r="F547" t="s">
        <v>17</v>
      </c>
      <c r="G547" t="s">
        <v>18</v>
      </c>
      <c r="I547">
        <v>33</v>
      </c>
      <c r="J547">
        <v>36.7</v>
      </c>
      <c r="K547">
        <v>40.6</v>
      </c>
      <c r="L547">
        <v>0.5</v>
      </c>
      <c r="M547">
        <v>53.3</v>
      </c>
      <c r="N547" t="s">
        <v>45</v>
      </c>
    </row>
    <row r="548" spans="1:14">
      <c r="A548" t="s">
        <v>573</v>
      </c>
      <c r="B548" s="2" t="str">
        <f>Hyperlink("https://www.diodes.com/assets/Datasheets/ASMCJ_SERIES.pdf")</f>
        <v>https://www.diodes.com/assets/Datasheets/ASMCJ_SERIES.pdf</v>
      </c>
      <c r="C548" t="str">
        <f>Hyperlink("https://www.diodes.com/part/view/ASMCJ33CA%28LS%29","ASMCJ33CA(LS)")</f>
        <v>ASMCJ33CA(LS)</v>
      </c>
      <c r="D548" t="s">
        <v>44</v>
      </c>
      <c r="E548" t="s">
        <v>16</v>
      </c>
      <c r="F548" t="s">
        <v>17</v>
      </c>
      <c r="G548" t="s">
        <v>21</v>
      </c>
      <c r="I548">
        <v>33</v>
      </c>
      <c r="J548">
        <v>36.7</v>
      </c>
      <c r="K548">
        <v>40.6</v>
      </c>
      <c r="L548">
        <v>0.5</v>
      </c>
      <c r="M548">
        <v>53.3</v>
      </c>
      <c r="N548" t="s">
        <v>45</v>
      </c>
    </row>
    <row r="549" spans="1:14">
      <c r="A549" t="s">
        <v>574</v>
      </c>
      <c r="B549" s="2" t="str">
        <f>Hyperlink("https://www.diodes.com/assets/Datasheets/ASMCJ_SERIES.pdf")</f>
        <v>https://www.diodes.com/assets/Datasheets/ASMCJ_SERIES.pdf</v>
      </c>
      <c r="C549" t="str">
        <f>Hyperlink("https://www.diodes.com/part/view/ASMCJ36A%28LS%29","ASMCJ36A(LS)")</f>
        <v>ASMCJ36A(LS)</v>
      </c>
      <c r="D549" t="s">
        <v>44</v>
      </c>
      <c r="E549" t="s">
        <v>16</v>
      </c>
      <c r="F549" t="s">
        <v>17</v>
      </c>
      <c r="G549" t="s">
        <v>18</v>
      </c>
      <c r="I549">
        <v>36</v>
      </c>
      <c r="J549">
        <v>40</v>
      </c>
      <c r="K549">
        <v>44.2</v>
      </c>
      <c r="L549">
        <v>0.5</v>
      </c>
      <c r="M549">
        <v>58.1</v>
      </c>
      <c r="N549" t="s">
        <v>45</v>
      </c>
    </row>
    <row r="550" spans="1:14">
      <c r="A550" t="s">
        <v>575</v>
      </c>
      <c r="B550" s="2" t="str">
        <f>Hyperlink("https://www.diodes.com/assets/Datasheets/ASMCJ_SERIES.pdf")</f>
        <v>https://www.diodes.com/assets/Datasheets/ASMCJ_SERIES.pdf</v>
      </c>
      <c r="C550" t="str">
        <f>Hyperlink("https://www.diodes.com/part/view/ASMCJ36CA%28LS%29","ASMCJ36CA(LS)")</f>
        <v>ASMCJ36CA(LS)</v>
      </c>
      <c r="D550" t="s">
        <v>44</v>
      </c>
      <c r="E550" t="s">
        <v>16</v>
      </c>
      <c r="F550" t="s">
        <v>17</v>
      </c>
      <c r="G550" t="s">
        <v>21</v>
      </c>
      <c r="I550">
        <v>36</v>
      </c>
      <c r="J550">
        <v>40</v>
      </c>
      <c r="K550">
        <v>44.2</v>
      </c>
      <c r="L550">
        <v>0.5</v>
      </c>
      <c r="M550">
        <v>58.1</v>
      </c>
      <c r="N550" t="s">
        <v>45</v>
      </c>
    </row>
    <row r="551" spans="1:14">
      <c r="A551" t="s">
        <v>576</v>
      </c>
      <c r="B551" s="2" t="str">
        <f>Hyperlink("https://www.diodes.com/assets/Datasheets/ASMCJ_SERIES.pdf")</f>
        <v>https://www.diodes.com/assets/Datasheets/ASMCJ_SERIES.pdf</v>
      </c>
      <c r="C551" t="str">
        <f>Hyperlink("https://www.diodes.com/part/view/ASMCJ40A%28LS%29","ASMCJ40A(LS)")</f>
        <v>ASMCJ40A(LS)</v>
      </c>
      <c r="D551" t="s">
        <v>44</v>
      </c>
      <c r="E551" t="s">
        <v>16</v>
      </c>
      <c r="F551" t="s">
        <v>17</v>
      </c>
      <c r="G551" t="s">
        <v>18</v>
      </c>
      <c r="I551">
        <v>40</v>
      </c>
      <c r="J551">
        <v>44.4</v>
      </c>
      <c r="K551">
        <v>49.1</v>
      </c>
      <c r="L551">
        <v>0.5</v>
      </c>
      <c r="M551">
        <v>64.5</v>
      </c>
      <c r="N551" t="s">
        <v>45</v>
      </c>
    </row>
    <row r="552" spans="1:14">
      <c r="A552" t="s">
        <v>577</v>
      </c>
      <c r="B552" s="2" t="str">
        <f>Hyperlink("https://www.diodes.com/assets/Datasheets/ASMCJ_SERIES.pdf")</f>
        <v>https://www.diodes.com/assets/Datasheets/ASMCJ_SERIES.pdf</v>
      </c>
      <c r="C552" t="str">
        <f>Hyperlink("https://www.diodes.com/part/view/ASMCJ40CA%28LS%29","ASMCJ40CA(LS)")</f>
        <v>ASMCJ40CA(LS)</v>
      </c>
      <c r="D552" t="s">
        <v>44</v>
      </c>
      <c r="E552" t="s">
        <v>16</v>
      </c>
      <c r="F552" t="s">
        <v>17</v>
      </c>
      <c r="G552" t="s">
        <v>21</v>
      </c>
      <c r="I552">
        <v>40</v>
      </c>
      <c r="J552">
        <v>44.4</v>
      </c>
      <c r="K552">
        <v>49.1</v>
      </c>
      <c r="L552">
        <v>0.5</v>
      </c>
      <c r="M552">
        <v>64.5</v>
      </c>
      <c r="N552" t="s">
        <v>45</v>
      </c>
    </row>
    <row r="553" spans="1:14">
      <c r="A553" t="s">
        <v>578</v>
      </c>
      <c r="B553" s="2" t="str">
        <f>Hyperlink("https://www.diodes.com/assets/Datasheets/ASMCJ_SERIES.pdf")</f>
        <v>https://www.diodes.com/assets/Datasheets/ASMCJ_SERIES.pdf</v>
      </c>
      <c r="C553" t="str">
        <f>Hyperlink("https://www.diodes.com/part/view/ASMCJ43A%28LS%29","ASMCJ43A(LS)")</f>
        <v>ASMCJ43A(LS)</v>
      </c>
      <c r="D553" t="s">
        <v>44</v>
      </c>
      <c r="E553" t="s">
        <v>16</v>
      </c>
      <c r="F553" t="s">
        <v>17</v>
      </c>
      <c r="G553" t="s">
        <v>18</v>
      </c>
      <c r="I553">
        <v>43</v>
      </c>
      <c r="J553">
        <v>47.8</v>
      </c>
      <c r="K553">
        <v>52.8</v>
      </c>
      <c r="L553">
        <v>0.5</v>
      </c>
      <c r="M553">
        <v>69.4</v>
      </c>
      <c r="N553" t="s">
        <v>45</v>
      </c>
    </row>
    <row r="554" spans="1:14">
      <c r="A554" t="s">
        <v>579</v>
      </c>
      <c r="B554" s="2" t="str">
        <f>Hyperlink("https://www.diodes.com/assets/Datasheets/ASMCJ_SERIES.pdf")</f>
        <v>https://www.diodes.com/assets/Datasheets/ASMCJ_SERIES.pdf</v>
      </c>
      <c r="C554" t="str">
        <f>Hyperlink("https://www.diodes.com/part/view/ASMCJ43CA%28LS%29","ASMCJ43CA(LS)")</f>
        <v>ASMCJ43CA(LS)</v>
      </c>
      <c r="D554" t="s">
        <v>44</v>
      </c>
      <c r="E554" t="s">
        <v>16</v>
      </c>
      <c r="F554" t="s">
        <v>17</v>
      </c>
      <c r="G554" t="s">
        <v>21</v>
      </c>
      <c r="I554">
        <v>43</v>
      </c>
      <c r="J554">
        <v>47.8</v>
      </c>
      <c r="K554">
        <v>52.8</v>
      </c>
      <c r="L554">
        <v>0.5</v>
      </c>
      <c r="M554">
        <v>69.4</v>
      </c>
      <c r="N554" t="s">
        <v>45</v>
      </c>
    </row>
    <row r="555" spans="1:14">
      <c r="A555" t="s">
        <v>580</v>
      </c>
      <c r="B555" s="2" t="str">
        <f>Hyperlink("https://www.diodes.com/assets/Datasheets/ASMCJ_SERIES.pdf")</f>
        <v>https://www.diodes.com/assets/Datasheets/ASMCJ_SERIES.pdf</v>
      </c>
      <c r="C555" t="str">
        <f>Hyperlink("https://www.diodes.com/part/view/ASMCJ45A%28LS%29","ASMCJ45A(LS)")</f>
        <v>ASMCJ45A(LS)</v>
      </c>
      <c r="D555" t="s">
        <v>44</v>
      </c>
      <c r="E555" t="s">
        <v>16</v>
      </c>
      <c r="F555" t="s">
        <v>17</v>
      </c>
      <c r="G555" t="s">
        <v>18</v>
      </c>
      <c r="I555">
        <v>45</v>
      </c>
      <c r="J555">
        <v>50</v>
      </c>
      <c r="K555">
        <v>55.3</v>
      </c>
      <c r="L555">
        <v>0.5</v>
      </c>
      <c r="M555">
        <v>72.7</v>
      </c>
      <c r="N555" t="s">
        <v>45</v>
      </c>
    </row>
    <row r="556" spans="1:14">
      <c r="A556" t="s">
        <v>581</v>
      </c>
      <c r="B556" s="2" t="str">
        <f>Hyperlink("https://www.diodes.com/assets/Datasheets/ASMCJ_SERIES.pdf")</f>
        <v>https://www.diodes.com/assets/Datasheets/ASMCJ_SERIES.pdf</v>
      </c>
      <c r="C556" t="str">
        <f>Hyperlink("https://www.diodes.com/part/view/ASMCJ45CA%28LS%29","ASMCJ45CA(LS)")</f>
        <v>ASMCJ45CA(LS)</v>
      </c>
      <c r="D556" t="s">
        <v>44</v>
      </c>
      <c r="E556" t="s">
        <v>16</v>
      </c>
      <c r="F556" t="s">
        <v>17</v>
      </c>
      <c r="G556" t="s">
        <v>21</v>
      </c>
      <c r="I556">
        <v>45</v>
      </c>
      <c r="J556">
        <v>50</v>
      </c>
      <c r="K556">
        <v>55.3</v>
      </c>
      <c r="L556">
        <v>0.5</v>
      </c>
      <c r="M556">
        <v>72.7</v>
      </c>
      <c r="N556" t="s">
        <v>45</v>
      </c>
    </row>
    <row r="557" spans="1:14">
      <c r="A557" t="s">
        <v>582</v>
      </c>
      <c r="B557" s="2" t="str">
        <f>Hyperlink("https://www.diodes.com/assets/Datasheets/ASMCJ_SERIES.pdf")</f>
        <v>https://www.diodes.com/assets/Datasheets/ASMCJ_SERIES.pdf</v>
      </c>
      <c r="C557" t="str">
        <f>Hyperlink("https://www.diodes.com/part/view/ASMCJ48A%28LS%29","ASMCJ48A(LS)")</f>
        <v>ASMCJ48A(LS)</v>
      </c>
      <c r="D557" t="s">
        <v>44</v>
      </c>
      <c r="E557" t="s">
        <v>16</v>
      </c>
      <c r="F557" t="s">
        <v>17</v>
      </c>
      <c r="G557" t="s">
        <v>18</v>
      </c>
      <c r="I557">
        <v>48</v>
      </c>
      <c r="J557">
        <v>53.3</v>
      </c>
      <c r="K557">
        <v>58.9</v>
      </c>
      <c r="L557">
        <v>0.5</v>
      </c>
      <c r="M557">
        <v>77.4</v>
      </c>
      <c r="N557" t="s">
        <v>45</v>
      </c>
    </row>
    <row r="558" spans="1:14">
      <c r="A558" t="s">
        <v>583</v>
      </c>
      <c r="B558" s="2" t="str">
        <f>Hyperlink("https://www.diodes.com/assets/Datasheets/ASMCJ_SERIES.pdf")</f>
        <v>https://www.diodes.com/assets/Datasheets/ASMCJ_SERIES.pdf</v>
      </c>
      <c r="C558" t="str">
        <f>Hyperlink("https://www.diodes.com/part/view/ASMCJ48CA%28LS%29","ASMCJ48CA(LS)")</f>
        <v>ASMCJ48CA(LS)</v>
      </c>
      <c r="D558" t="s">
        <v>44</v>
      </c>
      <c r="E558" t="s">
        <v>16</v>
      </c>
      <c r="F558" t="s">
        <v>17</v>
      </c>
      <c r="G558" t="s">
        <v>21</v>
      </c>
      <c r="I558">
        <v>48</v>
      </c>
      <c r="J558">
        <v>53.3</v>
      </c>
      <c r="K558">
        <v>58.9</v>
      </c>
      <c r="L558">
        <v>0.5</v>
      </c>
      <c r="M558">
        <v>77.4</v>
      </c>
      <c r="N558" t="s">
        <v>45</v>
      </c>
    </row>
    <row r="559" spans="1:14">
      <c r="A559" t="s">
        <v>584</v>
      </c>
      <c r="B559" s="2" t="str">
        <f>Hyperlink("https://www.diodes.com/assets/Datasheets/ASMCJ_SERIES.pdf")</f>
        <v>https://www.diodes.com/assets/Datasheets/ASMCJ_SERIES.pdf</v>
      </c>
      <c r="C559" t="str">
        <f>Hyperlink("https://www.diodes.com/part/view/ASMCJ5.0A%28LS%29","ASMCJ5.0A(LS)")</f>
        <v>ASMCJ5.0A(LS)</v>
      </c>
      <c r="D559" t="s">
        <v>44</v>
      </c>
      <c r="E559" t="s">
        <v>16</v>
      </c>
      <c r="F559" t="s">
        <v>17</v>
      </c>
      <c r="G559" t="s">
        <v>18</v>
      </c>
      <c r="I559">
        <v>5</v>
      </c>
      <c r="J559">
        <v>6.4</v>
      </c>
      <c r="K559">
        <v>7.07</v>
      </c>
      <c r="L559">
        <v>1000</v>
      </c>
      <c r="M559">
        <v>9.2</v>
      </c>
      <c r="N559" t="s">
        <v>45</v>
      </c>
    </row>
    <row r="560" spans="1:14">
      <c r="A560" t="s">
        <v>585</v>
      </c>
      <c r="B560" s="2" t="str">
        <f>Hyperlink("https://www.diodes.com/assets/Datasheets/ASMCJ_SERIES.pdf")</f>
        <v>https://www.diodes.com/assets/Datasheets/ASMCJ_SERIES.pdf</v>
      </c>
      <c r="C560" t="str">
        <f>Hyperlink("https://www.diodes.com/part/view/ASMCJ5.0CA%28LS%29","ASMCJ5.0CA(LS)")</f>
        <v>ASMCJ5.0CA(LS)</v>
      </c>
      <c r="D560" t="s">
        <v>44</v>
      </c>
      <c r="E560" t="s">
        <v>16</v>
      </c>
      <c r="F560" t="s">
        <v>17</v>
      </c>
      <c r="G560" t="s">
        <v>21</v>
      </c>
      <c r="I560">
        <v>5</v>
      </c>
      <c r="J560">
        <v>6.4</v>
      </c>
      <c r="K560">
        <v>7.07</v>
      </c>
      <c r="L560">
        <v>1000</v>
      </c>
      <c r="M560">
        <v>9.2</v>
      </c>
      <c r="N560" t="s">
        <v>45</v>
      </c>
    </row>
    <row r="561" spans="1:14">
      <c r="A561" t="s">
        <v>586</v>
      </c>
      <c r="B561" s="2" t="str">
        <f>Hyperlink("https://www.diodes.com/assets/Datasheets/ASMCJ_SERIES.pdf")</f>
        <v>https://www.diodes.com/assets/Datasheets/ASMCJ_SERIES.pdf</v>
      </c>
      <c r="C561" t="str">
        <f>Hyperlink("https://www.diodes.com/part/view/ASMCJ51A%28LS%29","ASMCJ51A(LS)")</f>
        <v>ASMCJ51A(LS)</v>
      </c>
      <c r="D561" t="s">
        <v>44</v>
      </c>
      <c r="E561" t="s">
        <v>16</v>
      </c>
      <c r="F561" t="s">
        <v>17</v>
      </c>
      <c r="G561" t="s">
        <v>18</v>
      </c>
      <c r="I561">
        <v>51</v>
      </c>
      <c r="J561">
        <v>56.7</v>
      </c>
      <c r="K561">
        <v>62.7</v>
      </c>
      <c r="L561">
        <v>0.5</v>
      </c>
      <c r="M561">
        <v>82.4</v>
      </c>
      <c r="N561" t="s">
        <v>45</v>
      </c>
    </row>
    <row r="562" spans="1:14">
      <c r="A562" t="s">
        <v>587</v>
      </c>
      <c r="B562" s="2" t="str">
        <f>Hyperlink("https://www.diodes.com/assets/Datasheets/ASMCJ_SERIES.pdf")</f>
        <v>https://www.diodes.com/assets/Datasheets/ASMCJ_SERIES.pdf</v>
      </c>
      <c r="C562" t="str">
        <f>Hyperlink("https://www.diodes.com/part/view/ASMCJ51CA%28LS%29","ASMCJ51CA(LS)")</f>
        <v>ASMCJ51CA(LS)</v>
      </c>
      <c r="D562" t="s">
        <v>44</v>
      </c>
      <c r="E562" t="s">
        <v>16</v>
      </c>
      <c r="F562" t="s">
        <v>17</v>
      </c>
      <c r="G562" t="s">
        <v>21</v>
      </c>
      <c r="I562">
        <v>51</v>
      </c>
      <c r="J562">
        <v>56.7</v>
      </c>
      <c r="K562">
        <v>62.7</v>
      </c>
      <c r="L562">
        <v>0.5</v>
      </c>
      <c r="M562">
        <v>82.4</v>
      </c>
      <c r="N562" t="s">
        <v>45</v>
      </c>
    </row>
    <row r="563" spans="1:14">
      <c r="A563" t="s">
        <v>588</v>
      </c>
      <c r="B563" s="2" t="str">
        <f>Hyperlink("https://www.diodes.com/assets/Datasheets/ASMCJ_SERIES.pdf")</f>
        <v>https://www.diodes.com/assets/Datasheets/ASMCJ_SERIES.pdf</v>
      </c>
      <c r="C563" t="str">
        <f>Hyperlink("https://www.diodes.com/part/view/ASMCJ54A%28LS%29","ASMCJ54A(LS)")</f>
        <v>ASMCJ54A(LS)</v>
      </c>
      <c r="D563" t="s">
        <v>44</v>
      </c>
      <c r="E563" t="s">
        <v>16</v>
      </c>
      <c r="F563" t="s">
        <v>17</v>
      </c>
      <c r="G563" t="s">
        <v>18</v>
      </c>
      <c r="I563">
        <v>54</v>
      </c>
      <c r="J563">
        <v>60</v>
      </c>
      <c r="K563">
        <v>66.3</v>
      </c>
      <c r="L563">
        <v>0.5</v>
      </c>
      <c r="M563">
        <v>87.1</v>
      </c>
      <c r="N563" t="s">
        <v>45</v>
      </c>
    </row>
    <row r="564" spans="1:14">
      <c r="A564" t="s">
        <v>589</v>
      </c>
      <c r="B564" s="2" t="str">
        <f>Hyperlink("https://www.diodes.com/assets/Datasheets/ASMCJ_SERIES.pdf")</f>
        <v>https://www.diodes.com/assets/Datasheets/ASMCJ_SERIES.pdf</v>
      </c>
      <c r="C564" t="str">
        <f>Hyperlink("https://www.diodes.com/part/view/ASMCJ54CA%28LS%29","ASMCJ54CA(LS)")</f>
        <v>ASMCJ54CA(LS)</v>
      </c>
      <c r="D564" t="s">
        <v>44</v>
      </c>
      <c r="E564" t="s">
        <v>16</v>
      </c>
      <c r="F564" t="s">
        <v>17</v>
      </c>
      <c r="G564" t="s">
        <v>21</v>
      </c>
      <c r="I564">
        <v>54</v>
      </c>
      <c r="J564">
        <v>60</v>
      </c>
      <c r="K564">
        <v>66.3</v>
      </c>
      <c r="L564">
        <v>0.5</v>
      </c>
      <c r="M564">
        <v>87.1</v>
      </c>
      <c r="N564" t="s">
        <v>45</v>
      </c>
    </row>
    <row r="565" spans="1:14">
      <c r="A565" t="s">
        <v>590</v>
      </c>
      <c r="B565" s="2" t="str">
        <f>Hyperlink("https://www.diodes.com/assets/Datasheets/ASMCJ_SERIES.pdf")</f>
        <v>https://www.diodes.com/assets/Datasheets/ASMCJ_SERIES.pdf</v>
      </c>
      <c r="C565" t="str">
        <f>Hyperlink("https://www.diodes.com/part/view/ASMCJ58A%28LS%29","ASMCJ58A(LS)")</f>
        <v>ASMCJ58A(LS)</v>
      </c>
      <c r="D565" t="s">
        <v>44</v>
      </c>
      <c r="E565" t="s">
        <v>16</v>
      </c>
      <c r="F565" t="s">
        <v>17</v>
      </c>
      <c r="G565" t="s">
        <v>18</v>
      </c>
      <c r="I565">
        <v>58</v>
      </c>
      <c r="J565">
        <v>64.4</v>
      </c>
      <c r="K565">
        <v>71.2</v>
      </c>
      <c r="L565">
        <v>0.5</v>
      </c>
      <c r="M565">
        <v>93.6</v>
      </c>
      <c r="N565" t="s">
        <v>45</v>
      </c>
    </row>
    <row r="566" spans="1:14">
      <c r="A566" t="s">
        <v>591</v>
      </c>
      <c r="B566" s="2" t="str">
        <f>Hyperlink("https://www.diodes.com/assets/Datasheets/ASMCJ_SERIES.pdf")</f>
        <v>https://www.diodes.com/assets/Datasheets/ASMCJ_SERIES.pdf</v>
      </c>
      <c r="C566" t="str">
        <f>Hyperlink("https://www.diodes.com/part/view/ASMCJ58CA%28LS%29","ASMCJ58CA(LS)")</f>
        <v>ASMCJ58CA(LS)</v>
      </c>
      <c r="D566" t="s">
        <v>44</v>
      </c>
      <c r="E566" t="s">
        <v>16</v>
      </c>
      <c r="F566" t="s">
        <v>17</v>
      </c>
      <c r="G566" t="s">
        <v>21</v>
      </c>
      <c r="I566">
        <v>58</v>
      </c>
      <c r="J566">
        <v>64.4</v>
      </c>
      <c r="K566">
        <v>71.2</v>
      </c>
      <c r="L566">
        <v>0.5</v>
      </c>
      <c r="M566">
        <v>93.6</v>
      </c>
      <c r="N566" t="s">
        <v>45</v>
      </c>
    </row>
    <row r="567" spans="1:14">
      <c r="A567" t="s">
        <v>592</v>
      </c>
      <c r="B567" s="2" t="str">
        <f>Hyperlink("https://www.diodes.com/assets/Datasheets/ASMCJ_SERIES.pdf")</f>
        <v>https://www.diodes.com/assets/Datasheets/ASMCJ_SERIES.pdf</v>
      </c>
      <c r="C567" t="str">
        <f>Hyperlink("https://www.diodes.com/part/view/ASMCJ6.0A%28LS%29","ASMCJ6.0A(LS)")</f>
        <v>ASMCJ6.0A(LS)</v>
      </c>
      <c r="D567" t="s">
        <v>44</v>
      </c>
      <c r="E567" t="s">
        <v>16</v>
      </c>
      <c r="F567" t="s">
        <v>17</v>
      </c>
      <c r="G567" t="s">
        <v>18</v>
      </c>
      <c r="I567">
        <v>6</v>
      </c>
      <c r="J567">
        <v>6.67</v>
      </c>
      <c r="K567">
        <v>7.37</v>
      </c>
      <c r="L567">
        <v>1000</v>
      </c>
      <c r="M567">
        <v>10.3</v>
      </c>
      <c r="N567" t="s">
        <v>45</v>
      </c>
    </row>
    <row r="568" spans="1:14">
      <c r="A568" t="s">
        <v>593</v>
      </c>
      <c r="B568" s="2" t="str">
        <f>Hyperlink("https://www.diodes.com/assets/Datasheets/ASMCJ_SERIES.pdf")</f>
        <v>https://www.diodes.com/assets/Datasheets/ASMCJ_SERIES.pdf</v>
      </c>
      <c r="C568" t="str">
        <f>Hyperlink("https://www.diodes.com/part/view/ASMCJ6.0CA%28LS%29","ASMCJ6.0CA(LS)")</f>
        <v>ASMCJ6.0CA(LS)</v>
      </c>
      <c r="D568" t="s">
        <v>44</v>
      </c>
      <c r="E568" t="s">
        <v>16</v>
      </c>
      <c r="F568" t="s">
        <v>17</v>
      </c>
      <c r="G568" t="s">
        <v>21</v>
      </c>
      <c r="I568">
        <v>6</v>
      </c>
      <c r="J568">
        <v>6.67</v>
      </c>
      <c r="K568">
        <v>7.37</v>
      </c>
      <c r="L568">
        <v>1000</v>
      </c>
      <c r="M568">
        <v>10.3</v>
      </c>
      <c r="N568" t="s">
        <v>45</v>
      </c>
    </row>
    <row r="569" spans="1:14">
      <c r="A569" t="s">
        <v>594</v>
      </c>
      <c r="B569" s="2" t="str">
        <f>Hyperlink("https://www.diodes.com/assets/Datasheets/ASMCJ_SERIES.pdf")</f>
        <v>https://www.diodes.com/assets/Datasheets/ASMCJ_SERIES.pdf</v>
      </c>
      <c r="C569" t="str">
        <f>Hyperlink("https://www.diodes.com/part/view/ASMCJ6.5A%28LS%29","ASMCJ6.5A(LS)")</f>
        <v>ASMCJ6.5A(LS)</v>
      </c>
      <c r="D569" t="s">
        <v>44</v>
      </c>
      <c r="E569" t="s">
        <v>16</v>
      </c>
      <c r="F569" t="s">
        <v>17</v>
      </c>
      <c r="G569" t="s">
        <v>18</v>
      </c>
      <c r="I569">
        <v>6.5</v>
      </c>
      <c r="J569">
        <v>7.22</v>
      </c>
      <c r="K569">
        <v>7.98</v>
      </c>
      <c r="L569">
        <v>500</v>
      </c>
      <c r="M569">
        <v>11.2</v>
      </c>
      <c r="N569" t="s">
        <v>45</v>
      </c>
    </row>
    <row r="570" spans="1:14">
      <c r="A570" t="s">
        <v>595</v>
      </c>
      <c r="B570" s="2" t="str">
        <f>Hyperlink("https://www.diodes.com/assets/Datasheets/ASMCJ_SERIES.pdf")</f>
        <v>https://www.diodes.com/assets/Datasheets/ASMCJ_SERIES.pdf</v>
      </c>
      <c r="C570" t="str">
        <f>Hyperlink("https://www.diodes.com/part/view/ASMCJ6.5CA%28LS%29","ASMCJ6.5CA(LS)")</f>
        <v>ASMCJ6.5CA(LS)</v>
      </c>
      <c r="D570" t="s">
        <v>44</v>
      </c>
      <c r="E570" t="s">
        <v>16</v>
      </c>
      <c r="F570" t="s">
        <v>17</v>
      </c>
      <c r="G570" t="s">
        <v>21</v>
      </c>
      <c r="I570">
        <v>6.5</v>
      </c>
      <c r="J570">
        <v>7.22</v>
      </c>
      <c r="K570">
        <v>7.98</v>
      </c>
      <c r="L570">
        <v>500</v>
      </c>
      <c r="M570">
        <v>11.2</v>
      </c>
      <c r="N570" t="s">
        <v>45</v>
      </c>
    </row>
    <row r="571" spans="1:14">
      <c r="A571" t="s">
        <v>596</v>
      </c>
      <c r="B571" s="2" t="str">
        <f>Hyperlink("https://www.diodes.com/assets/Datasheets/ASMCJ_SERIES.pdf")</f>
        <v>https://www.diodes.com/assets/Datasheets/ASMCJ_SERIES.pdf</v>
      </c>
      <c r="C571" t="str">
        <f>Hyperlink("https://www.diodes.com/part/view/ASMCJ60A%28LS%29","ASMCJ60A(LS)")</f>
        <v>ASMCJ60A(LS)</v>
      </c>
      <c r="D571" t="s">
        <v>44</v>
      </c>
      <c r="E571" t="s">
        <v>16</v>
      </c>
      <c r="F571" t="s">
        <v>17</v>
      </c>
      <c r="G571" t="s">
        <v>18</v>
      </c>
      <c r="I571">
        <v>60</v>
      </c>
      <c r="J571">
        <v>66.7</v>
      </c>
      <c r="K571">
        <v>73.7</v>
      </c>
      <c r="L571">
        <v>0.5</v>
      </c>
      <c r="M571">
        <v>96.8</v>
      </c>
      <c r="N571" t="s">
        <v>45</v>
      </c>
    </row>
    <row r="572" spans="1:14">
      <c r="A572" t="s">
        <v>597</v>
      </c>
      <c r="B572" s="2" t="str">
        <f>Hyperlink("https://www.diodes.com/assets/Datasheets/ASMCJ_SERIES.pdf")</f>
        <v>https://www.diodes.com/assets/Datasheets/ASMCJ_SERIES.pdf</v>
      </c>
      <c r="C572" t="str">
        <f>Hyperlink("https://www.diodes.com/part/view/ASMCJ60CA%28LS%29","ASMCJ60CA(LS)")</f>
        <v>ASMCJ60CA(LS)</v>
      </c>
      <c r="D572" t="s">
        <v>44</v>
      </c>
      <c r="E572" t="s">
        <v>16</v>
      </c>
      <c r="F572" t="s">
        <v>17</v>
      </c>
      <c r="G572" t="s">
        <v>21</v>
      </c>
      <c r="I572">
        <v>60</v>
      </c>
      <c r="J572">
        <v>66.7</v>
      </c>
      <c r="K572">
        <v>73.7</v>
      </c>
      <c r="L572">
        <v>0.5</v>
      </c>
      <c r="M572">
        <v>96.8</v>
      </c>
      <c r="N572" t="s">
        <v>45</v>
      </c>
    </row>
    <row r="573" spans="1:14">
      <c r="A573" t="s">
        <v>598</v>
      </c>
      <c r="B573" s="2" t="str">
        <f>Hyperlink("https://www.diodes.com/assets/Datasheets/ASMCJ_SERIES.pdf")</f>
        <v>https://www.diodes.com/assets/Datasheets/ASMCJ_SERIES.pdf</v>
      </c>
      <c r="C573" t="str">
        <f>Hyperlink("https://www.diodes.com/part/view/ASMCJ64A%28LS%29","ASMCJ64A(LS)")</f>
        <v>ASMCJ64A(LS)</v>
      </c>
      <c r="D573" t="s">
        <v>44</v>
      </c>
      <c r="E573" t="s">
        <v>16</v>
      </c>
      <c r="F573" t="s">
        <v>17</v>
      </c>
      <c r="G573" t="s">
        <v>18</v>
      </c>
      <c r="I573">
        <v>64</v>
      </c>
      <c r="J573">
        <v>71.1</v>
      </c>
      <c r="K573">
        <v>78.6</v>
      </c>
      <c r="L573">
        <v>0.5</v>
      </c>
      <c r="M573">
        <v>103</v>
      </c>
      <c r="N573" t="s">
        <v>45</v>
      </c>
    </row>
    <row r="574" spans="1:14">
      <c r="A574" t="s">
        <v>599</v>
      </c>
      <c r="B574" s="2" t="str">
        <f>Hyperlink("https://www.diodes.com/assets/Datasheets/ASMCJ_SERIES.pdf")</f>
        <v>https://www.diodes.com/assets/Datasheets/ASMCJ_SERIES.pdf</v>
      </c>
      <c r="C574" t="str">
        <f>Hyperlink("https://www.diodes.com/part/view/ASMCJ64CA%28LS%29","ASMCJ64CA(LS)")</f>
        <v>ASMCJ64CA(LS)</v>
      </c>
      <c r="D574" t="s">
        <v>44</v>
      </c>
      <c r="E574" t="s">
        <v>16</v>
      </c>
      <c r="F574" t="s">
        <v>17</v>
      </c>
      <c r="G574" t="s">
        <v>21</v>
      </c>
      <c r="I574">
        <v>64</v>
      </c>
      <c r="J574">
        <v>71.1</v>
      </c>
      <c r="K574">
        <v>78.6</v>
      </c>
      <c r="L574">
        <v>0.5</v>
      </c>
      <c r="M574">
        <v>103</v>
      </c>
      <c r="N574" t="s">
        <v>45</v>
      </c>
    </row>
    <row r="575" spans="1:14">
      <c r="A575" t="s">
        <v>600</v>
      </c>
      <c r="B575" s="2" t="str">
        <f>Hyperlink("https://www.diodes.com/assets/Datasheets/ASMCJ_SERIES.pdf")</f>
        <v>https://www.diodes.com/assets/Datasheets/ASMCJ_SERIES.pdf</v>
      </c>
      <c r="C575" t="str">
        <f>Hyperlink("https://www.diodes.com/part/view/ASMCJ7.0A%28LS%29","ASMCJ7.0A(LS)")</f>
        <v>ASMCJ7.0A(LS)</v>
      </c>
      <c r="D575" t="s">
        <v>44</v>
      </c>
      <c r="E575" t="s">
        <v>16</v>
      </c>
      <c r="F575" t="s">
        <v>17</v>
      </c>
      <c r="G575" t="s">
        <v>18</v>
      </c>
      <c r="I575">
        <v>7</v>
      </c>
      <c r="J575">
        <v>7.78</v>
      </c>
      <c r="K575">
        <v>8.6</v>
      </c>
      <c r="L575">
        <v>200</v>
      </c>
      <c r="M575">
        <v>12</v>
      </c>
      <c r="N575" t="s">
        <v>45</v>
      </c>
    </row>
    <row r="576" spans="1:14">
      <c r="A576" t="s">
        <v>601</v>
      </c>
      <c r="B576" s="2" t="str">
        <f>Hyperlink("https://www.diodes.com/assets/Datasheets/ASMCJ_SERIES.pdf")</f>
        <v>https://www.diodes.com/assets/Datasheets/ASMCJ_SERIES.pdf</v>
      </c>
      <c r="C576" t="str">
        <f>Hyperlink("https://www.diodes.com/part/view/ASMCJ7.0CA%28LS%29","ASMCJ7.0CA(LS)")</f>
        <v>ASMCJ7.0CA(LS)</v>
      </c>
      <c r="D576" t="s">
        <v>44</v>
      </c>
      <c r="E576" t="s">
        <v>16</v>
      </c>
      <c r="F576" t="s">
        <v>17</v>
      </c>
      <c r="G576" t="s">
        <v>21</v>
      </c>
      <c r="I576">
        <v>7</v>
      </c>
      <c r="J576">
        <v>7.78</v>
      </c>
      <c r="K576">
        <v>8.6</v>
      </c>
      <c r="L576">
        <v>200</v>
      </c>
      <c r="M576">
        <v>12</v>
      </c>
      <c r="N576" t="s">
        <v>45</v>
      </c>
    </row>
    <row r="577" spans="1:14">
      <c r="A577" t="s">
        <v>602</v>
      </c>
      <c r="B577" s="2" t="str">
        <f>Hyperlink("https://www.diodes.com/assets/Datasheets/ASMCJ_SERIES.pdf")</f>
        <v>https://www.diodes.com/assets/Datasheets/ASMCJ_SERIES.pdf</v>
      </c>
      <c r="C577" t="str">
        <f>Hyperlink("https://www.diodes.com/part/view/ASMCJ7.5A%28LS%29","ASMCJ7.5A(LS)")</f>
        <v>ASMCJ7.5A(LS)</v>
      </c>
      <c r="D577" t="s">
        <v>44</v>
      </c>
      <c r="E577" t="s">
        <v>16</v>
      </c>
      <c r="F577" t="s">
        <v>17</v>
      </c>
      <c r="G577" t="s">
        <v>18</v>
      </c>
      <c r="I577">
        <v>7.5</v>
      </c>
      <c r="J577">
        <v>8.33</v>
      </c>
      <c r="K577">
        <v>9.21</v>
      </c>
      <c r="L577">
        <v>100</v>
      </c>
      <c r="M577">
        <v>12.9</v>
      </c>
      <c r="N577" t="s">
        <v>45</v>
      </c>
    </row>
    <row r="578" spans="1:14">
      <c r="A578" t="s">
        <v>603</v>
      </c>
      <c r="B578" s="2" t="str">
        <f>Hyperlink("https://www.diodes.com/assets/Datasheets/ASMCJ_SERIES.pdf")</f>
        <v>https://www.diodes.com/assets/Datasheets/ASMCJ_SERIES.pdf</v>
      </c>
      <c r="C578" t="str">
        <f>Hyperlink("https://www.diodes.com/part/view/ASMCJ7.5CA%28LS%29","ASMCJ7.5CA(LS)")</f>
        <v>ASMCJ7.5CA(LS)</v>
      </c>
      <c r="D578" t="s">
        <v>44</v>
      </c>
      <c r="E578" t="s">
        <v>16</v>
      </c>
      <c r="F578" t="s">
        <v>17</v>
      </c>
      <c r="G578" t="s">
        <v>21</v>
      </c>
      <c r="I578">
        <v>7.5</v>
      </c>
      <c r="J578">
        <v>8.33</v>
      </c>
      <c r="K578">
        <v>9.21</v>
      </c>
      <c r="L578">
        <v>100</v>
      </c>
      <c r="M578">
        <v>12.9</v>
      </c>
      <c r="N578" t="s">
        <v>45</v>
      </c>
    </row>
    <row r="579" spans="1:14">
      <c r="A579" t="s">
        <v>604</v>
      </c>
      <c r="B579" s="2" t="str">
        <f>Hyperlink("https://www.diodes.com/assets/Datasheets/ASMCJ_SERIES.pdf")</f>
        <v>https://www.diodes.com/assets/Datasheets/ASMCJ_SERIES.pdf</v>
      </c>
      <c r="C579" t="str">
        <f>Hyperlink("https://www.diodes.com/part/view/ASMCJ70A%28LS%29","ASMCJ70A(LS)")</f>
        <v>ASMCJ70A(LS)</v>
      </c>
      <c r="D579" t="s">
        <v>44</v>
      </c>
      <c r="E579" t="s">
        <v>16</v>
      </c>
      <c r="F579" t="s">
        <v>17</v>
      </c>
      <c r="G579" t="s">
        <v>18</v>
      </c>
      <c r="I579">
        <v>70</v>
      </c>
      <c r="J579">
        <v>77.8</v>
      </c>
      <c r="K579">
        <v>86</v>
      </c>
      <c r="L579">
        <v>0.5</v>
      </c>
      <c r="M579">
        <v>113</v>
      </c>
      <c r="N579" t="s">
        <v>45</v>
      </c>
    </row>
    <row r="580" spans="1:14">
      <c r="A580" t="s">
        <v>605</v>
      </c>
      <c r="B580" s="2" t="str">
        <f>Hyperlink("https://www.diodes.com/assets/Datasheets/ASMCJ_SERIES.pdf")</f>
        <v>https://www.diodes.com/assets/Datasheets/ASMCJ_SERIES.pdf</v>
      </c>
      <c r="C580" t="str">
        <f>Hyperlink("https://www.diodes.com/part/view/ASMCJ70CA%28LS%29","ASMCJ70CA(LS)")</f>
        <v>ASMCJ70CA(LS)</v>
      </c>
      <c r="D580" t="s">
        <v>44</v>
      </c>
      <c r="E580" t="s">
        <v>16</v>
      </c>
      <c r="F580" t="s">
        <v>17</v>
      </c>
      <c r="G580" t="s">
        <v>21</v>
      </c>
      <c r="I580">
        <v>70</v>
      </c>
      <c r="J580">
        <v>77.8</v>
      </c>
      <c r="K580">
        <v>86</v>
      </c>
      <c r="L580">
        <v>0.5</v>
      </c>
      <c r="M580">
        <v>113</v>
      </c>
      <c r="N580" t="s">
        <v>45</v>
      </c>
    </row>
    <row r="581" spans="1:14">
      <c r="A581" t="s">
        <v>606</v>
      </c>
      <c r="B581" s="2" t="str">
        <f>Hyperlink("https://www.diodes.com/assets/Datasheets/ASMCJ_SERIES.pdf")</f>
        <v>https://www.diodes.com/assets/Datasheets/ASMCJ_SERIES.pdf</v>
      </c>
      <c r="C581" t="str">
        <f>Hyperlink("https://www.diodes.com/part/view/ASMCJ75A%28LS%29","ASMCJ75A(LS)")</f>
        <v>ASMCJ75A(LS)</v>
      </c>
      <c r="D581" t="s">
        <v>44</v>
      </c>
      <c r="E581" t="s">
        <v>16</v>
      </c>
      <c r="F581" t="s">
        <v>17</v>
      </c>
      <c r="G581" t="s">
        <v>18</v>
      </c>
      <c r="I581">
        <v>75</v>
      </c>
      <c r="J581">
        <v>83.3</v>
      </c>
      <c r="K581">
        <v>92.1</v>
      </c>
      <c r="L581">
        <v>0.5</v>
      </c>
      <c r="M581">
        <v>121</v>
      </c>
      <c r="N581" t="s">
        <v>45</v>
      </c>
    </row>
    <row r="582" spans="1:14">
      <c r="A582" t="s">
        <v>607</v>
      </c>
      <c r="B582" s="2" t="str">
        <f>Hyperlink("https://www.diodes.com/assets/Datasheets/ASMCJ_SERIES.pdf")</f>
        <v>https://www.diodes.com/assets/Datasheets/ASMCJ_SERIES.pdf</v>
      </c>
      <c r="C582" t="str">
        <f>Hyperlink("https://www.diodes.com/part/view/ASMCJ75CA%28LS%29","ASMCJ75CA(LS)")</f>
        <v>ASMCJ75CA(LS)</v>
      </c>
      <c r="D582" t="s">
        <v>44</v>
      </c>
      <c r="E582" t="s">
        <v>16</v>
      </c>
      <c r="F582" t="s">
        <v>17</v>
      </c>
      <c r="G582" t="s">
        <v>21</v>
      </c>
      <c r="I582">
        <v>75</v>
      </c>
      <c r="J582">
        <v>83.3</v>
      </c>
      <c r="K582">
        <v>92.1</v>
      </c>
      <c r="L582">
        <v>0.5</v>
      </c>
      <c r="M582">
        <v>121</v>
      </c>
      <c r="N582" t="s">
        <v>45</v>
      </c>
    </row>
    <row r="583" spans="1:14">
      <c r="A583" t="s">
        <v>608</v>
      </c>
      <c r="B583" s="2" t="str">
        <f>Hyperlink("https://www.diodes.com/assets/Datasheets/ASMCJ_SERIES.pdf")</f>
        <v>https://www.diodes.com/assets/Datasheets/ASMCJ_SERIES.pdf</v>
      </c>
      <c r="C583" t="str">
        <f>Hyperlink("https://www.diodes.com/part/view/ASMCJ8.0A%28LS%29","ASMCJ8.0A(LS)")</f>
        <v>ASMCJ8.0A(LS)</v>
      </c>
      <c r="D583" t="s">
        <v>44</v>
      </c>
      <c r="E583" t="s">
        <v>16</v>
      </c>
      <c r="F583" t="s">
        <v>17</v>
      </c>
      <c r="G583" t="s">
        <v>18</v>
      </c>
      <c r="I583">
        <v>8</v>
      </c>
      <c r="J583">
        <v>8.89</v>
      </c>
      <c r="K583">
        <v>9.83</v>
      </c>
      <c r="L583">
        <v>50</v>
      </c>
      <c r="M583">
        <v>13.6</v>
      </c>
      <c r="N583" t="s">
        <v>45</v>
      </c>
    </row>
    <row r="584" spans="1:14">
      <c r="A584" t="s">
        <v>609</v>
      </c>
      <c r="B584" s="2" t="str">
        <f>Hyperlink("https://www.diodes.com/assets/Datasheets/ASMCJ_SERIES.pdf")</f>
        <v>https://www.diodes.com/assets/Datasheets/ASMCJ_SERIES.pdf</v>
      </c>
      <c r="C584" t="str">
        <f>Hyperlink("https://www.diodes.com/part/view/ASMCJ8.0CA%28LS%29","ASMCJ8.0CA(LS)")</f>
        <v>ASMCJ8.0CA(LS)</v>
      </c>
      <c r="D584" t="s">
        <v>44</v>
      </c>
      <c r="E584" t="s">
        <v>16</v>
      </c>
      <c r="F584" t="s">
        <v>17</v>
      </c>
      <c r="G584" t="s">
        <v>21</v>
      </c>
      <c r="I584">
        <v>8</v>
      </c>
      <c r="J584">
        <v>8.89</v>
      </c>
      <c r="K584">
        <v>9.83</v>
      </c>
      <c r="L584">
        <v>50</v>
      </c>
      <c r="M584">
        <v>13.6</v>
      </c>
      <c r="N584" t="s">
        <v>45</v>
      </c>
    </row>
    <row r="585" spans="1:14">
      <c r="A585" t="s">
        <v>610</v>
      </c>
      <c r="B585" s="2" t="str">
        <f>Hyperlink("https://www.diodes.com/assets/Datasheets/ASMCJ_SERIES.pdf")</f>
        <v>https://www.diodes.com/assets/Datasheets/ASMCJ_SERIES.pdf</v>
      </c>
      <c r="C585" t="str">
        <f>Hyperlink("https://www.diodes.com/part/view/ASMCJ8.5A%28LS%29","ASMCJ8.5A(LS)")</f>
        <v>ASMCJ8.5A(LS)</v>
      </c>
      <c r="D585" t="s">
        <v>44</v>
      </c>
      <c r="E585" t="s">
        <v>16</v>
      </c>
      <c r="F585" t="s">
        <v>17</v>
      </c>
      <c r="G585" t="s">
        <v>18</v>
      </c>
      <c r="I585">
        <v>8.5</v>
      </c>
      <c r="J585">
        <v>9.44</v>
      </c>
      <c r="K585">
        <v>10.4</v>
      </c>
      <c r="L585">
        <v>20</v>
      </c>
      <c r="M585">
        <v>14.4</v>
      </c>
      <c r="N585" t="s">
        <v>45</v>
      </c>
    </row>
    <row r="586" spans="1:14">
      <c r="A586" t="s">
        <v>611</v>
      </c>
      <c r="B586" s="2" t="str">
        <f>Hyperlink("https://www.diodes.com/assets/Datasheets/ASMCJ_SERIES.pdf")</f>
        <v>https://www.diodes.com/assets/Datasheets/ASMCJ_SERIES.pdf</v>
      </c>
      <c r="C586" t="str">
        <f>Hyperlink("https://www.diodes.com/part/view/ASMCJ8.5CA%28LS%29","ASMCJ8.5CA(LS)")</f>
        <v>ASMCJ8.5CA(LS)</v>
      </c>
      <c r="D586" t="s">
        <v>44</v>
      </c>
      <c r="E586" t="s">
        <v>16</v>
      </c>
      <c r="F586" t="s">
        <v>17</v>
      </c>
      <c r="G586" t="s">
        <v>21</v>
      </c>
      <c r="I586">
        <v>8.5</v>
      </c>
      <c r="J586">
        <v>9.44</v>
      </c>
      <c r="K586">
        <v>10.4</v>
      </c>
      <c r="L586">
        <v>20</v>
      </c>
      <c r="M586">
        <v>14.4</v>
      </c>
      <c r="N586" t="s">
        <v>45</v>
      </c>
    </row>
    <row r="587" spans="1:14">
      <c r="A587" t="s">
        <v>612</v>
      </c>
      <c r="B587" s="2" t="str">
        <f>Hyperlink("https://www.diodes.com/assets/Datasheets/ASMCJ_SERIES.pdf")</f>
        <v>https://www.diodes.com/assets/Datasheets/ASMCJ_SERIES.pdf</v>
      </c>
      <c r="C587" t="str">
        <f>Hyperlink("https://www.diodes.com/part/view/ASMCJ9.0A%28LS%29","ASMCJ9.0A(LS)")</f>
        <v>ASMCJ9.0A(LS)</v>
      </c>
      <c r="D587" t="s">
        <v>44</v>
      </c>
      <c r="E587" t="s">
        <v>16</v>
      </c>
      <c r="F587" t="s">
        <v>17</v>
      </c>
      <c r="G587" t="s">
        <v>18</v>
      </c>
      <c r="I587">
        <v>9</v>
      </c>
      <c r="J587">
        <v>10</v>
      </c>
      <c r="K587">
        <v>11.1</v>
      </c>
      <c r="L587">
        <v>10</v>
      </c>
      <c r="M587">
        <v>15.4</v>
      </c>
      <c r="N587" t="s">
        <v>45</v>
      </c>
    </row>
    <row r="588" spans="1:14">
      <c r="A588" t="s">
        <v>613</v>
      </c>
      <c r="B588" s="2" t="str">
        <f>Hyperlink("https://www.diodes.com/assets/Datasheets/ASMCJ_SERIES.pdf")</f>
        <v>https://www.diodes.com/assets/Datasheets/ASMCJ_SERIES.pdf</v>
      </c>
      <c r="C588" t="str">
        <f>Hyperlink("https://www.diodes.com/part/view/ASMCJ9.0CA%28LS%29","ASMCJ9.0CA(LS)")</f>
        <v>ASMCJ9.0CA(LS)</v>
      </c>
      <c r="D588" t="s">
        <v>44</v>
      </c>
      <c r="E588" t="s">
        <v>16</v>
      </c>
      <c r="F588" t="s">
        <v>17</v>
      </c>
      <c r="G588" t="s">
        <v>21</v>
      </c>
      <c r="I588">
        <v>9</v>
      </c>
      <c r="J588">
        <v>10</v>
      </c>
      <c r="K588">
        <v>11.1</v>
      </c>
      <c r="L588">
        <v>10</v>
      </c>
      <c r="M588">
        <v>15.4</v>
      </c>
      <c r="N588" t="s">
        <v>45</v>
      </c>
    </row>
    <row r="589" spans="1:14">
      <c r="A589" t="s">
        <v>614</v>
      </c>
      <c r="B589" s="2" t="str">
        <f>Hyperlink("https://www.diodes.com/assets/Datasheets/DFLT5V0AQ-DFLT40AQ.pdf")</f>
        <v>https://www.diodes.com/assets/Datasheets/DFLT5V0AQ-DFLT40AQ.pdf</v>
      </c>
      <c r="C589" t="str">
        <f>Hyperlink("https://www.diodes.com/part/view/DFLT15AQ","DFLT15AQ")</f>
        <v>DFLT15AQ</v>
      </c>
      <c r="D589" t="s">
        <v>615</v>
      </c>
      <c r="E589" t="s">
        <v>16</v>
      </c>
      <c r="F589" t="s">
        <v>17</v>
      </c>
      <c r="G589" t="s">
        <v>18</v>
      </c>
      <c r="I589">
        <v>15</v>
      </c>
      <c r="J589">
        <v>16.7</v>
      </c>
      <c r="K589">
        <v>18.5</v>
      </c>
      <c r="L589">
        <v>1</v>
      </c>
      <c r="M589">
        <v>24.4</v>
      </c>
      <c r="N589" t="s">
        <v>616</v>
      </c>
    </row>
    <row r="590" spans="1:14">
      <c r="A590" t="s">
        <v>617</v>
      </c>
      <c r="B590" s="2" t="str">
        <f>Hyperlink("https://www.diodes.com/assets/Datasheets/DFLT5V0AQ-DFLT40AQ.pdf")</f>
        <v>https://www.diodes.com/assets/Datasheets/DFLT5V0AQ-DFLT40AQ.pdf</v>
      </c>
      <c r="C590" t="str">
        <f>Hyperlink("https://www.diodes.com/part/view/DFLT16AQ","DFLT16AQ")</f>
        <v>DFLT16AQ</v>
      </c>
      <c r="D590" t="s">
        <v>618</v>
      </c>
      <c r="E590" t="s">
        <v>16</v>
      </c>
      <c r="F590" t="s">
        <v>17</v>
      </c>
      <c r="G590" t="s">
        <v>18</v>
      </c>
      <c r="I590">
        <v>16</v>
      </c>
      <c r="J590">
        <v>17.8</v>
      </c>
      <c r="K590">
        <v>19.7</v>
      </c>
      <c r="L590">
        <v>1</v>
      </c>
      <c r="M590">
        <v>26</v>
      </c>
      <c r="N590" t="s">
        <v>616</v>
      </c>
    </row>
    <row r="591" spans="1:14">
      <c r="A591" t="s">
        <v>619</v>
      </c>
      <c r="B591" s="2" t="str">
        <f>Hyperlink("https://www.diodes.com/assets/Datasheets/DFLT5V0AQ-DFLT40AQ.pdf")</f>
        <v>https://www.diodes.com/assets/Datasheets/DFLT5V0AQ-DFLT40AQ.pdf</v>
      </c>
      <c r="C591" t="str">
        <f>Hyperlink("https://www.diodes.com/part/view/DFLT18AQ","DFLT18AQ")</f>
        <v>DFLT18AQ</v>
      </c>
      <c r="D591" t="s">
        <v>618</v>
      </c>
      <c r="E591" t="s">
        <v>16</v>
      </c>
      <c r="F591" t="s">
        <v>17</v>
      </c>
      <c r="G591" t="s">
        <v>18</v>
      </c>
      <c r="I591">
        <v>18</v>
      </c>
      <c r="J591">
        <v>20</v>
      </c>
      <c r="K591">
        <v>22.1</v>
      </c>
      <c r="L591">
        <v>1</v>
      </c>
      <c r="M591">
        <v>29.2</v>
      </c>
      <c r="N591" t="s">
        <v>616</v>
      </c>
    </row>
    <row r="592" spans="1:14">
      <c r="A592" t="s">
        <v>620</v>
      </c>
      <c r="B592" s="2" t="str">
        <f>Hyperlink("https://www.diodes.com/assets/Datasheets/DFLT5V0AQ-DFLT40AQ.pdf")</f>
        <v>https://www.diodes.com/assets/Datasheets/DFLT5V0AQ-DFLT40AQ.pdf</v>
      </c>
      <c r="C592" t="str">
        <f>Hyperlink("https://www.diodes.com/part/view/DFLT20AQ","DFLT20AQ")</f>
        <v>DFLT20AQ</v>
      </c>
      <c r="D592" t="s">
        <v>618</v>
      </c>
      <c r="E592" t="s">
        <v>16</v>
      </c>
      <c r="F592" t="s">
        <v>17</v>
      </c>
      <c r="G592" t="s">
        <v>18</v>
      </c>
      <c r="I592">
        <v>20</v>
      </c>
      <c r="J592">
        <v>22.2</v>
      </c>
      <c r="K592">
        <v>24.5</v>
      </c>
      <c r="L592">
        <v>1</v>
      </c>
      <c r="M592">
        <v>32.4</v>
      </c>
      <c r="N592" t="s">
        <v>616</v>
      </c>
    </row>
    <row r="593" spans="1:14">
      <c r="A593" t="s">
        <v>621</v>
      </c>
      <c r="B593" s="2" t="str">
        <f>Hyperlink("https://www.diodes.com/assets/Datasheets/DFLT5V0AQ-DFLT40AQ.pdf")</f>
        <v>https://www.diodes.com/assets/Datasheets/DFLT5V0AQ-DFLT40AQ.pdf</v>
      </c>
      <c r="C593" t="str">
        <f>Hyperlink("https://www.diodes.com/part/view/DFLT22AQ","DFLT22AQ")</f>
        <v>DFLT22AQ</v>
      </c>
      <c r="D593" t="s">
        <v>618</v>
      </c>
      <c r="E593" t="s">
        <v>16</v>
      </c>
      <c r="F593" t="s">
        <v>17</v>
      </c>
      <c r="G593" t="s">
        <v>18</v>
      </c>
      <c r="I593">
        <v>22</v>
      </c>
      <c r="J593">
        <v>24.4</v>
      </c>
      <c r="K593">
        <v>26.9</v>
      </c>
      <c r="L593">
        <v>1</v>
      </c>
      <c r="M593">
        <v>35.5</v>
      </c>
      <c r="N593" t="s">
        <v>616</v>
      </c>
    </row>
    <row r="594" spans="1:14">
      <c r="A594" t="s">
        <v>622</v>
      </c>
      <c r="B594" s="2" t="str">
        <f>Hyperlink("https://www.diodes.com/assets/Datasheets/DFLT5V0AQ-DFLT40AQ.pdf")</f>
        <v>https://www.diodes.com/assets/Datasheets/DFLT5V0AQ-DFLT40AQ.pdf</v>
      </c>
      <c r="C594" t="str">
        <f>Hyperlink("https://www.diodes.com/part/view/DFLT24AQ","DFLT24AQ")</f>
        <v>DFLT24AQ</v>
      </c>
      <c r="D594" t="s">
        <v>618</v>
      </c>
      <c r="E594" t="s">
        <v>16</v>
      </c>
      <c r="F594" t="s">
        <v>17</v>
      </c>
      <c r="G594" t="s">
        <v>18</v>
      </c>
      <c r="I594">
        <v>24</v>
      </c>
      <c r="J594">
        <v>26.7</v>
      </c>
      <c r="K594">
        <v>29.5</v>
      </c>
      <c r="L594">
        <v>1</v>
      </c>
      <c r="M594">
        <v>38.9</v>
      </c>
      <c r="N594" t="s">
        <v>616</v>
      </c>
    </row>
    <row r="595" spans="1:14">
      <c r="A595" t="s">
        <v>623</v>
      </c>
      <c r="B595" s="2" t="str">
        <f>Hyperlink("https://www.diodes.com/assets/Datasheets/DFLT5V0AQ-DFLT40AQ.pdf")</f>
        <v>https://www.diodes.com/assets/Datasheets/DFLT5V0AQ-DFLT40AQ.pdf</v>
      </c>
      <c r="C595" t="str">
        <f>Hyperlink("https://www.diodes.com/part/view/DFLT26AQ","DFLT26AQ")</f>
        <v>DFLT26AQ</v>
      </c>
      <c r="D595" t="s">
        <v>618</v>
      </c>
      <c r="E595" t="s">
        <v>16</v>
      </c>
      <c r="F595" t="s">
        <v>17</v>
      </c>
      <c r="G595" t="s">
        <v>18</v>
      </c>
      <c r="I595">
        <v>26</v>
      </c>
      <c r="J595">
        <v>28.9</v>
      </c>
      <c r="K595">
        <v>31.9</v>
      </c>
      <c r="L595">
        <v>1</v>
      </c>
      <c r="M595">
        <v>42.1</v>
      </c>
      <c r="N595" t="s">
        <v>616</v>
      </c>
    </row>
    <row r="596" spans="1:14">
      <c r="A596" t="s">
        <v>624</v>
      </c>
      <c r="B596" s="2" t="str">
        <f>Hyperlink("https://www.diodes.com/assets/Datasheets/DFLT5V0AQ-DFLT40AQ.pdf")</f>
        <v>https://www.diodes.com/assets/Datasheets/DFLT5V0AQ-DFLT40AQ.pdf</v>
      </c>
      <c r="C596" t="str">
        <f>Hyperlink("https://www.diodes.com/part/view/DFLT28AQ","DFLT28AQ")</f>
        <v>DFLT28AQ</v>
      </c>
      <c r="D596" t="s">
        <v>618</v>
      </c>
      <c r="E596" t="s">
        <v>16</v>
      </c>
      <c r="F596" t="s">
        <v>17</v>
      </c>
      <c r="G596" t="s">
        <v>18</v>
      </c>
      <c r="I596">
        <v>28</v>
      </c>
      <c r="J596">
        <v>31.1</v>
      </c>
      <c r="K596">
        <v>34.4</v>
      </c>
      <c r="L596">
        <v>1</v>
      </c>
      <c r="M596">
        <v>45.4</v>
      </c>
      <c r="N596" t="s">
        <v>616</v>
      </c>
    </row>
    <row r="597" spans="1:14">
      <c r="A597" t="s">
        <v>625</v>
      </c>
      <c r="B597" s="2" t="str">
        <f>Hyperlink("https://www.diodes.com/assets/Datasheets/DFLT5V0AQ-DFLT40AQ.pdf")</f>
        <v>https://www.diodes.com/assets/Datasheets/DFLT5V0AQ-DFLT40AQ.pdf</v>
      </c>
      <c r="C597" t="str">
        <f>Hyperlink("https://www.diodes.com/part/view/DFLT33AQ","DFLT33AQ")</f>
        <v>DFLT33AQ</v>
      </c>
      <c r="D597" t="s">
        <v>618</v>
      </c>
      <c r="E597" t="s">
        <v>16</v>
      </c>
      <c r="F597" t="s">
        <v>17</v>
      </c>
      <c r="G597" t="s">
        <v>18</v>
      </c>
      <c r="I597">
        <v>33</v>
      </c>
      <c r="J597">
        <v>36.7</v>
      </c>
      <c r="K597">
        <v>40.6</v>
      </c>
      <c r="L597">
        <v>1</v>
      </c>
      <c r="M597">
        <v>53.3</v>
      </c>
      <c r="N597" t="s">
        <v>616</v>
      </c>
    </row>
    <row r="598" spans="1:14">
      <c r="A598" t="s">
        <v>626</v>
      </c>
      <c r="B598" s="2" t="str">
        <f>Hyperlink("https://www.diodes.com/assets/Datasheets/DFLT5V0AQ-DFLT40AQ.pdf")</f>
        <v>https://www.diodes.com/assets/Datasheets/DFLT5V0AQ-DFLT40AQ.pdf</v>
      </c>
      <c r="C598" t="str">
        <f>Hyperlink("https://www.diodes.com/part/view/DFLT36AQ","DFLT36AQ")</f>
        <v>DFLT36AQ</v>
      </c>
      <c r="D598" t="s">
        <v>618</v>
      </c>
      <c r="E598" t="s">
        <v>16</v>
      </c>
      <c r="F598" t="s">
        <v>17</v>
      </c>
      <c r="G598" t="s">
        <v>18</v>
      </c>
      <c r="I598">
        <v>36</v>
      </c>
      <c r="J598">
        <v>40</v>
      </c>
      <c r="K598">
        <v>44.2</v>
      </c>
      <c r="L598">
        <v>1</v>
      </c>
      <c r="M598">
        <v>58.1</v>
      </c>
      <c r="N598" t="s">
        <v>616</v>
      </c>
    </row>
    <row r="599" spans="1:14">
      <c r="A599" t="s">
        <v>627</v>
      </c>
      <c r="B599" s="2" t="str">
        <f>Hyperlink("https://www.diodes.com/assets/Datasheets/DFLT5V0AQ-DFLT40AQ.pdf")</f>
        <v>https://www.diodes.com/assets/Datasheets/DFLT5V0AQ-DFLT40AQ.pdf</v>
      </c>
      <c r="C599" t="str">
        <f>Hyperlink("https://www.diodes.com/part/view/DFLT40AQ","DFLT40AQ")</f>
        <v>DFLT40AQ</v>
      </c>
      <c r="D599" t="s">
        <v>618</v>
      </c>
      <c r="E599" t="s">
        <v>16</v>
      </c>
      <c r="F599" t="s">
        <v>17</v>
      </c>
      <c r="G599" t="s">
        <v>18</v>
      </c>
      <c r="I599">
        <v>40</v>
      </c>
      <c r="J599">
        <v>44.4</v>
      </c>
      <c r="K599">
        <v>49.1</v>
      </c>
      <c r="L599">
        <v>1</v>
      </c>
      <c r="M599">
        <v>64.5</v>
      </c>
      <c r="N599" t="s">
        <v>616</v>
      </c>
    </row>
    <row r="600" spans="1:14">
      <c r="A600" t="s">
        <v>628</v>
      </c>
      <c r="B600" s="2" t="str">
        <f>Hyperlink("https://www.diodes.com/assets/Datasheets/DFLT5V0AQ-DFLT40AQ.pdf")</f>
        <v>https://www.diodes.com/assets/Datasheets/DFLT5V0AQ-DFLT40AQ.pdf</v>
      </c>
      <c r="C600" t="str">
        <f>Hyperlink("https://www.diodes.com/part/view/DFLT5V0AQ","DFLT5V0AQ")</f>
        <v>DFLT5V0AQ</v>
      </c>
      <c r="D600" t="s">
        <v>618</v>
      </c>
      <c r="E600" t="s">
        <v>16</v>
      </c>
      <c r="F600" t="s">
        <v>17</v>
      </c>
      <c r="G600" t="s">
        <v>18</v>
      </c>
      <c r="I600">
        <v>5</v>
      </c>
      <c r="J600">
        <v>6.4</v>
      </c>
      <c r="K600">
        <v>7</v>
      </c>
      <c r="L600">
        <v>400</v>
      </c>
      <c r="M600">
        <v>9.2</v>
      </c>
      <c r="N600" t="s">
        <v>616</v>
      </c>
    </row>
    <row r="601" spans="1:14">
      <c r="A601" t="s">
        <v>629</v>
      </c>
      <c r="B601" s="2" t="str">
        <f>Hyperlink("https://www.diodes.com/assets/Datasheets/P6SMAJ5.0ADFQ_P6SMAJ85ADFQ.pdf")</f>
        <v>https://www.diodes.com/assets/Datasheets/P6SMAJ5.0ADFQ_P6SMAJ85ADFQ.pdf</v>
      </c>
      <c r="C601" t="str">
        <f>Hyperlink("https://www.diodes.com/part/view/P6SMAJ10ADFQ","P6SMAJ10ADFQ")</f>
        <v>P6SMAJ10ADFQ</v>
      </c>
      <c r="D601" t="s">
        <v>630</v>
      </c>
      <c r="E601" t="s">
        <v>16</v>
      </c>
      <c r="F601" t="s">
        <v>17</v>
      </c>
      <c r="G601" t="s">
        <v>18</v>
      </c>
      <c r="I601">
        <v>10</v>
      </c>
      <c r="J601">
        <v>11.1</v>
      </c>
      <c r="K601">
        <v>12.8</v>
      </c>
      <c r="L601">
        <v>5</v>
      </c>
      <c r="M601">
        <v>17</v>
      </c>
      <c r="N601" t="s">
        <v>631</v>
      </c>
    </row>
    <row r="602" spans="1:14">
      <c r="A602" t="s">
        <v>632</v>
      </c>
      <c r="B602" s="2" t="str">
        <f>Hyperlink("https://www.diodes.com/assets/Datasheets/P6SMAJ5.0ADFQ_P6SMAJ85ADFQ.pdf")</f>
        <v>https://www.diodes.com/assets/Datasheets/P6SMAJ5.0ADFQ_P6SMAJ85ADFQ.pdf</v>
      </c>
      <c r="C602" t="str">
        <f>Hyperlink("https://www.diodes.com/part/view/P6SMAJ11ADFQ","P6SMAJ11ADFQ")</f>
        <v>P6SMAJ11ADFQ</v>
      </c>
      <c r="D602" t="s">
        <v>630</v>
      </c>
      <c r="E602" t="s">
        <v>16</v>
      </c>
      <c r="F602" t="s">
        <v>17</v>
      </c>
      <c r="G602" t="s">
        <v>18</v>
      </c>
      <c r="I602">
        <v>11</v>
      </c>
      <c r="J602">
        <v>12.2</v>
      </c>
      <c r="K602">
        <v>14.4</v>
      </c>
      <c r="L602">
        <v>1</v>
      </c>
      <c r="M602">
        <v>18.2</v>
      </c>
      <c r="N602" t="s">
        <v>631</v>
      </c>
    </row>
    <row r="603" spans="1:14">
      <c r="A603" t="s">
        <v>633</v>
      </c>
      <c r="B603" s="2" t="str">
        <f>Hyperlink("https://www.diodes.com/assets/Datasheets/P6SMAJ5.0ADFQ_P6SMAJ85ADFQ.pdf")</f>
        <v>https://www.diodes.com/assets/Datasheets/P6SMAJ5.0ADFQ_P6SMAJ85ADFQ.pdf</v>
      </c>
      <c r="C603" t="str">
        <f>Hyperlink("https://www.diodes.com/part/view/P6SMAJ12ADFQ","P6SMAJ12ADFQ")</f>
        <v>P6SMAJ12ADFQ</v>
      </c>
      <c r="D603" t="s">
        <v>630</v>
      </c>
      <c r="E603" t="s">
        <v>16</v>
      </c>
      <c r="F603" t="s">
        <v>17</v>
      </c>
      <c r="G603" t="s">
        <v>18</v>
      </c>
      <c r="I603">
        <v>12</v>
      </c>
      <c r="J603">
        <v>13.3</v>
      </c>
      <c r="K603">
        <v>15.3</v>
      </c>
      <c r="L603">
        <v>1</v>
      </c>
      <c r="M603">
        <v>19.9</v>
      </c>
      <c r="N603" t="s">
        <v>631</v>
      </c>
    </row>
    <row r="604" spans="1:14">
      <c r="A604" t="s">
        <v>634</v>
      </c>
      <c r="B604" s="2" t="str">
        <f>Hyperlink("https://www.diodes.com/assets/Datasheets/P6SMAJ5.0ADFQ_P6SMAJ85ADFQ.pdf")</f>
        <v>https://www.diodes.com/assets/Datasheets/P6SMAJ5.0ADFQ_P6SMAJ85ADFQ.pdf</v>
      </c>
      <c r="C604" t="str">
        <f>Hyperlink("https://www.diodes.com/part/view/P6SMAJ13ADFQ","P6SMAJ13ADFQ")</f>
        <v>P6SMAJ13ADFQ</v>
      </c>
      <c r="D604" t="s">
        <v>630</v>
      </c>
      <c r="E604" t="s">
        <v>16</v>
      </c>
      <c r="F604" t="s">
        <v>17</v>
      </c>
      <c r="G604" t="s">
        <v>18</v>
      </c>
      <c r="I604">
        <v>13</v>
      </c>
      <c r="J604">
        <v>14.4</v>
      </c>
      <c r="K604">
        <v>16.5</v>
      </c>
      <c r="L604">
        <v>1</v>
      </c>
      <c r="M604">
        <v>21.5</v>
      </c>
      <c r="N604" t="s">
        <v>631</v>
      </c>
    </row>
    <row r="605" spans="1:14">
      <c r="A605" t="s">
        <v>635</v>
      </c>
      <c r="B605" s="2" t="str">
        <f>Hyperlink("https://www.diodes.com/assets/Datasheets/P6SMAJ5.0ADFQ_P6SMAJ85ADFQ.pdf")</f>
        <v>https://www.diodes.com/assets/Datasheets/P6SMAJ5.0ADFQ_P6SMAJ85ADFQ.pdf</v>
      </c>
      <c r="C605" t="str">
        <f>Hyperlink("https://www.diodes.com/part/view/P6SMAJ14ADFQ","P6SMAJ14ADFQ")</f>
        <v>P6SMAJ14ADFQ</v>
      </c>
      <c r="D605" t="s">
        <v>630</v>
      </c>
      <c r="E605" t="s">
        <v>16</v>
      </c>
      <c r="F605" t="s">
        <v>17</v>
      </c>
      <c r="G605" t="s">
        <v>18</v>
      </c>
      <c r="I605">
        <v>14</v>
      </c>
      <c r="J605">
        <v>15.6</v>
      </c>
      <c r="K605">
        <v>17.9</v>
      </c>
      <c r="L605">
        <v>1</v>
      </c>
      <c r="M605">
        <v>23.2</v>
      </c>
      <c r="N605" t="s">
        <v>631</v>
      </c>
    </row>
    <row r="606" spans="1:14">
      <c r="A606" t="s">
        <v>636</v>
      </c>
      <c r="B606" s="2" t="str">
        <f>Hyperlink("https://www.diodes.com/assets/Datasheets/P6SMAJ5.0ADFQ_P6SMAJ85ADFQ.pdf")</f>
        <v>https://www.diodes.com/assets/Datasheets/P6SMAJ5.0ADFQ_P6SMAJ85ADFQ.pdf</v>
      </c>
      <c r="C606" t="str">
        <f>Hyperlink("https://www.diodes.com/part/view/P6SMAJ15ADFQ","P6SMAJ15ADFQ")</f>
        <v>P6SMAJ15ADFQ</v>
      </c>
      <c r="D606" t="s">
        <v>630</v>
      </c>
      <c r="E606" t="s">
        <v>16</v>
      </c>
      <c r="F606" t="s">
        <v>17</v>
      </c>
      <c r="G606" t="s">
        <v>18</v>
      </c>
      <c r="I606">
        <v>15</v>
      </c>
      <c r="J606">
        <v>16.7</v>
      </c>
      <c r="K606">
        <v>19.2</v>
      </c>
      <c r="L606">
        <v>1</v>
      </c>
      <c r="M606">
        <v>24.4</v>
      </c>
      <c r="N606" t="s">
        <v>631</v>
      </c>
    </row>
    <row r="607" spans="1:14">
      <c r="A607" t="s">
        <v>637</v>
      </c>
      <c r="B607" s="2" t="str">
        <f>Hyperlink("https://www.diodes.com/assets/Datasheets/P6SMAJ5.0ADFQ_P6SMAJ85ADFQ.pdf")</f>
        <v>https://www.diodes.com/assets/Datasheets/P6SMAJ5.0ADFQ_P6SMAJ85ADFQ.pdf</v>
      </c>
      <c r="C607" t="str">
        <f>Hyperlink("https://www.diodes.com/part/view/P6SMAJ16ADFQ","P6SMAJ16ADFQ")</f>
        <v>P6SMAJ16ADFQ</v>
      </c>
      <c r="D607" t="s">
        <v>630</v>
      </c>
      <c r="E607" t="s">
        <v>16</v>
      </c>
      <c r="F607" t="s">
        <v>17</v>
      </c>
      <c r="G607" t="s">
        <v>18</v>
      </c>
      <c r="I607">
        <v>16</v>
      </c>
      <c r="J607">
        <v>17.8</v>
      </c>
      <c r="K607">
        <v>20.5</v>
      </c>
      <c r="L607">
        <v>1</v>
      </c>
      <c r="M607">
        <v>26</v>
      </c>
      <c r="N607" t="s">
        <v>631</v>
      </c>
    </row>
    <row r="608" spans="1:14">
      <c r="A608" t="s">
        <v>638</v>
      </c>
      <c r="B608" s="2" t="str">
        <f>Hyperlink("https://www.diodes.com/assets/Datasheets/P6SMAJ5.0ADFQ_P6SMAJ85ADFQ.pdf")</f>
        <v>https://www.diodes.com/assets/Datasheets/P6SMAJ5.0ADFQ_P6SMAJ85ADFQ.pdf</v>
      </c>
      <c r="C608" t="str">
        <f>Hyperlink("https://www.diodes.com/part/view/P6SMAJ17ADFQ","P6SMAJ17ADFQ")</f>
        <v>P6SMAJ17ADFQ</v>
      </c>
      <c r="D608" t="s">
        <v>630</v>
      </c>
      <c r="E608" t="s">
        <v>16</v>
      </c>
      <c r="F608" t="s">
        <v>17</v>
      </c>
      <c r="G608" t="s">
        <v>18</v>
      </c>
      <c r="I608">
        <v>17</v>
      </c>
      <c r="J608">
        <v>18.9</v>
      </c>
      <c r="K608">
        <v>21.7</v>
      </c>
      <c r="L608">
        <v>1</v>
      </c>
      <c r="M608">
        <v>27.6</v>
      </c>
      <c r="N608" t="s">
        <v>631</v>
      </c>
    </row>
    <row r="609" spans="1:14">
      <c r="A609" t="s">
        <v>639</v>
      </c>
      <c r="B609" s="2" t="str">
        <f>Hyperlink("https://www.diodes.com/assets/Datasheets/P6SMAJ5.0ADFQ_P6SMAJ85ADFQ.pdf")</f>
        <v>https://www.diodes.com/assets/Datasheets/P6SMAJ5.0ADFQ_P6SMAJ85ADFQ.pdf</v>
      </c>
      <c r="C609" t="str">
        <f>Hyperlink("https://www.diodes.com/part/view/P6SMAJ18ADFQ","P6SMAJ18ADFQ")</f>
        <v>P6SMAJ18ADFQ</v>
      </c>
      <c r="D609" t="s">
        <v>630</v>
      </c>
      <c r="E609" t="s">
        <v>16</v>
      </c>
      <c r="F609" t="s">
        <v>17</v>
      </c>
      <c r="G609" t="s">
        <v>18</v>
      </c>
      <c r="I609">
        <v>18</v>
      </c>
      <c r="J609">
        <v>20</v>
      </c>
      <c r="K609">
        <v>23.3</v>
      </c>
      <c r="L609">
        <v>1</v>
      </c>
      <c r="M609">
        <v>29.2</v>
      </c>
      <c r="N609" t="s">
        <v>631</v>
      </c>
    </row>
    <row r="610" spans="1:14">
      <c r="A610" t="s">
        <v>640</v>
      </c>
      <c r="B610" s="2" t="str">
        <f>Hyperlink("https://www.diodes.com/assets/Datasheets/P6SMAJ5.0ADFQ_P6SMAJ85ADFQ.pdf")</f>
        <v>https://www.diodes.com/assets/Datasheets/P6SMAJ5.0ADFQ_P6SMAJ85ADFQ.pdf</v>
      </c>
      <c r="C610" t="str">
        <f>Hyperlink("https://www.diodes.com/part/view/P6SMAJ20ADFQ","P6SMAJ20ADFQ")</f>
        <v>P6SMAJ20ADFQ</v>
      </c>
      <c r="D610" t="s">
        <v>630</v>
      </c>
      <c r="E610" t="s">
        <v>16</v>
      </c>
      <c r="F610" t="s">
        <v>17</v>
      </c>
      <c r="G610" t="s">
        <v>18</v>
      </c>
      <c r="I610">
        <v>20</v>
      </c>
      <c r="J610">
        <v>22.2</v>
      </c>
      <c r="K610">
        <v>25.5</v>
      </c>
      <c r="L610">
        <v>1</v>
      </c>
      <c r="M610">
        <v>32.4</v>
      </c>
      <c r="N610" t="s">
        <v>631</v>
      </c>
    </row>
    <row r="611" spans="1:14">
      <c r="A611" t="s">
        <v>641</v>
      </c>
      <c r="B611" s="2" t="str">
        <f>Hyperlink("https://www.diodes.com/assets/Datasheets/P6SMAJ5.0ADFQ_P6SMAJ85ADFQ.pdf")</f>
        <v>https://www.diodes.com/assets/Datasheets/P6SMAJ5.0ADFQ_P6SMAJ85ADFQ.pdf</v>
      </c>
      <c r="C611" t="str">
        <f>Hyperlink("https://www.diodes.com/part/view/P6SMAJ22ADFQ","P6SMAJ22ADFQ")</f>
        <v>P6SMAJ22ADFQ</v>
      </c>
      <c r="D611" t="s">
        <v>630</v>
      </c>
      <c r="E611" t="s">
        <v>16</v>
      </c>
      <c r="F611" t="s">
        <v>17</v>
      </c>
      <c r="G611" t="s">
        <v>18</v>
      </c>
      <c r="I611">
        <v>22</v>
      </c>
      <c r="J611">
        <v>24.4</v>
      </c>
      <c r="K611">
        <v>28</v>
      </c>
      <c r="L611">
        <v>1</v>
      </c>
      <c r="M611">
        <v>35.5</v>
      </c>
      <c r="N611" t="s">
        <v>631</v>
      </c>
    </row>
    <row r="612" spans="1:14">
      <c r="A612" t="s">
        <v>642</v>
      </c>
      <c r="B612" s="2" t="str">
        <f>Hyperlink("https://www.diodes.com/assets/Datasheets/P6SMAJ5.0ADFQ_P6SMAJ85ADFQ.pdf")</f>
        <v>https://www.diodes.com/assets/Datasheets/P6SMAJ5.0ADFQ_P6SMAJ85ADFQ.pdf</v>
      </c>
      <c r="C612" t="str">
        <f>Hyperlink("https://www.diodes.com/part/view/P6SMAJ24ADFQ","P6SMAJ24ADFQ")</f>
        <v>P6SMAJ24ADFQ</v>
      </c>
      <c r="D612" t="s">
        <v>630</v>
      </c>
      <c r="E612" t="s">
        <v>16</v>
      </c>
      <c r="F612" t="s">
        <v>17</v>
      </c>
      <c r="G612" t="s">
        <v>18</v>
      </c>
      <c r="I612">
        <v>24</v>
      </c>
      <c r="J612">
        <v>26.7</v>
      </c>
      <c r="K612">
        <v>30.7</v>
      </c>
      <c r="L612">
        <v>1</v>
      </c>
      <c r="M612">
        <v>38.9</v>
      </c>
      <c r="N612" t="s">
        <v>631</v>
      </c>
    </row>
    <row r="613" spans="1:14">
      <c r="A613" t="s">
        <v>643</v>
      </c>
      <c r="B613" s="2" t="str">
        <f>Hyperlink("https://www.diodes.com/assets/Datasheets/P6SMAJ5.0ADFQ_P6SMAJ85ADFQ.pdf")</f>
        <v>https://www.diodes.com/assets/Datasheets/P6SMAJ5.0ADFQ_P6SMAJ85ADFQ.pdf</v>
      </c>
      <c r="C613" t="str">
        <f>Hyperlink("https://www.diodes.com/part/view/P6SMAJ26ADFQ","P6SMAJ26ADFQ")</f>
        <v>P6SMAJ26ADFQ</v>
      </c>
      <c r="D613" t="s">
        <v>630</v>
      </c>
      <c r="E613" t="s">
        <v>16</v>
      </c>
      <c r="F613" t="s">
        <v>17</v>
      </c>
      <c r="G613" t="s">
        <v>18</v>
      </c>
      <c r="I613">
        <v>26</v>
      </c>
      <c r="J613">
        <v>28.9</v>
      </c>
      <c r="K613">
        <v>33.2</v>
      </c>
      <c r="L613">
        <v>1</v>
      </c>
      <c r="M613">
        <v>42.1</v>
      </c>
      <c r="N613" t="s">
        <v>631</v>
      </c>
    </row>
    <row r="614" spans="1:14">
      <c r="A614" t="s">
        <v>644</v>
      </c>
      <c r="B614" s="2" t="str">
        <f>Hyperlink("https://www.diodes.com/assets/Datasheets/P6SMAJ5.0ADFQ_P6SMAJ85ADFQ.pdf")</f>
        <v>https://www.diodes.com/assets/Datasheets/P6SMAJ5.0ADFQ_P6SMAJ85ADFQ.pdf</v>
      </c>
      <c r="C614" t="str">
        <f>Hyperlink("https://www.diodes.com/part/view/P6SMAJ28ADFQ","P6SMAJ28ADFQ")</f>
        <v>P6SMAJ28ADFQ</v>
      </c>
      <c r="D614" t="s">
        <v>630</v>
      </c>
      <c r="E614" t="s">
        <v>16</v>
      </c>
      <c r="F614" t="s">
        <v>17</v>
      </c>
      <c r="G614" t="s">
        <v>18</v>
      </c>
      <c r="I614">
        <v>28</v>
      </c>
      <c r="J614">
        <v>31.1</v>
      </c>
      <c r="K614">
        <v>35.8</v>
      </c>
      <c r="L614">
        <v>1</v>
      </c>
      <c r="M614">
        <v>45.4</v>
      </c>
      <c r="N614" t="s">
        <v>631</v>
      </c>
    </row>
    <row r="615" spans="1:14">
      <c r="A615" t="s">
        <v>645</v>
      </c>
      <c r="B615" s="2" t="str">
        <f>Hyperlink("https://www.diodes.com/assets/Datasheets/P6SMAJ5.0ADFQ_P6SMAJ85ADFQ.pdf")</f>
        <v>https://www.diodes.com/assets/Datasheets/P6SMAJ5.0ADFQ_P6SMAJ85ADFQ.pdf</v>
      </c>
      <c r="C615" t="str">
        <f>Hyperlink("https://www.diodes.com/part/view/P6SMAJ33ADFQ","P6SMAJ33ADFQ")</f>
        <v>P6SMAJ33ADFQ</v>
      </c>
      <c r="D615" t="s">
        <v>630</v>
      </c>
      <c r="E615" t="s">
        <v>16</v>
      </c>
      <c r="F615" t="s">
        <v>17</v>
      </c>
      <c r="G615" t="s">
        <v>18</v>
      </c>
      <c r="I615">
        <v>33</v>
      </c>
      <c r="J615">
        <v>36.7</v>
      </c>
      <c r="K615">
        <v>42.2</v>
      </c>
      <c r="L615">
        <v>1</v>
      </c>
      <c r="M615">
        <v>53.3</v>
      </c>
      <c r="N615" t="s">
        <v>631</v>
      </c>
    </row>
    <row r="616" spans="1:14">
      <c r="A616" t="s">
        <v>646</v>
      </c>
      <c r="B616" s="2" t="str">
        <f>Hyperlink("https://www.diodes.com/assets/Datasheets/P6SMAJ5.0ADFQ_P6SMAJ85ADFQ.pdf")</f>
        <v>https://www.diodes.com/assets/Datasheets/P6SMAJ5.0ADFQ_P6SMAJ85ADFQ.pdf</v>
      </c>
      <c r="C616" t="str">
        <f>Hyperlink("https://www.diodes.com/part/view/P6SMAJ36ADFQ","P6SMAJ36ADFQ")</f>
        <v>P6SMAJ36ADFQ</v>
      </c>
      <c r="D616" t="s">
        <v>630</v>
      </c>
      <c r="E616" t="s">
        <v>16</v>
      </c>
      <c r="F616" t="s">
        <v>17</v>
      </c>
      <c r="G616" t="s">
        <v>18</v>
      </c>
      <c r="I616">
        <v>36</v>
      </c>
      <c r="J616">
        <v>40</v>
      </c>
      <c r="K616">
        <v>46</v>
      </c>
      <c r="L616">
        <v>1</v>
      </c>
      <c r="M616">
        <v>58.1</v>
      </c>
      <c r="N616" t="s">
        <v>631</v>
      </c>
    </row>
    <row r="617" spans="1:14">
      <c r="A617" t="s">
        <v>647</v>
      </c>
      <c r="B617" s="2" t="str">
        <f>Hyperlink("https://www.diodes.com/assets/Datasheets/P6SMAJ5.0ADFQ_P6SMAJ85ADFQ.pdf")</f>
        <v>https://www.diodes.com/assets/Datasheets/P6SMAJ5.0ADFQ_P6SMAJ85ADFQ.pdf</v>
      </c>
      <c r="C617" t="str">
        <f>Hyperlink("https://www.diodes.com/part/view/P6SMAJ40ADFQ","P6SMAJ40ADFQ")</f>
        <v>P6SMAJ40ADFQ</v>
      </c>
      <c r="D617" t="s">
        <v>630</v>
      </c>
      <c r="E617" t="s">
        <v>16</v>
      </c>
      <c r="F617" t="s">
        <v>17</v>
      </c>
      <c r="G617" t="s">
        <v>18</v>
      </c>
      <c r="I617">
        <v>40</v>
      </c>
      <c r="J617">
        <v>44.4</v>
      </c>
      <c r="K617">
        <v>51.1</v>
      </c>
      <c r="L617">
        <v>1</v>
      </c>
      <c r="M617">
        <v>64.5</v>
      </c>
      <c r="N617" t="s">
        <v>631</v>
      </c>
    </row>
    <row r="618" spans="1:14">
      <c r="A618" t="s">
        <v>648</v>
      </c>
      <c r="B618" s="2" t="str">
        <f>Hyperlink("https://www.diodes.com/assets/Datasheets/P6SMAJ5.0ADFQ_P6SMAJ85ADFQ.pdf")</f>
        <v>https://www.diodes.com/assets/Datasheets/P6SMAJ5.0ADFQ_P6SMAJ85ADFQ.pdf</v>
      </c>
      <c r="C618" t="str">
        <f>Hyperlink("https://www.diodes.com/part/view/P6SMAJ43ADFQ","P6SMAJ43ADFQ")</f>
        <v>P6SMAJ43ADFQ</v>
      </c>
      <c r="D618" t="s">
        <v>630</v>
      </c>
      <c r="E618" t="s">
        <v>16</v>
      </c>
      <c r="F618" t="s">
        <v>17</v>
      </c>
      <c r="G618" t="s">
        <v>18</v>
      </c>
      <c r="I618">
        <v>43</v>
      </c>
      <c r="J618">
        <v>47.8</v>
      </c>
      <c r="K618">
        <v>54.9</v>
      </c>
      <c r="L618">
        <v>1</v>
      </c>
      <c r="M618">
        <v>69.4</v>
      </c>
      <c r="N618" t="s">
        <v>631</v>
      </c>
    </row>
    <row r="619" spans="1:14">
      <c r="A619" t="s">
        <v>649</v>
      </c>
      <c r="B619" s="2" t="str">
        <f>Hyperlink("https://www.diodes.com/assets/Datasheets/P6SMAJ5.0ADFQ_P6SMAJ85ADFQ.pdf")</f>
        <v>https://www.diodes.com/assets/Datasheets/P6SMAJ5.0ADFQ_P6SMAJ85ADFQ.pdf</v>
      </c>
      <c r="C619" t="str">
        <f>Hyperlink("https://www.diodes.com/part/view/P6SMAJ45ADFQ","P6SMAJ45ADFQ")</f>
        <v>P6SMAJ45ADFQ</v>
      </c>
      <c r="D619" t="s">
        <v>630</v>
      </c>
      <c r="E619" t="s">
        <v>16</v>
      </c>
      <c r="F619" t="s">
        <v>17</v>
      </c>
      <c r="G619" t="s">
        <v>18</v>
      </c>
      <c r="I619">
        <v>45</v>
      </c>
      <c r="J619">
        <v>50</v>
      </c>
      <c r="K619">
        <v>57.5</v>
      </c>
      <c r="L619">
        <v>1</v>
      </c>
      <c r="M619">
        <v>72.7</v>
      </c>
      <c r="N619" t="s">
        <v>631</v>
      </c>
    </row>
    <row r="620" spans="1:14">
      <c r="A620" t="s">
        <v>650</v>
      </c>
      <c r="B620" s="2" t="str">
        <f>Hyperlink("https://www.diodes.com/assets/Datasheets/P6SMAJ5.0ADFQ_P6SMAJ85ADFQ.pdf")</f>
        <v>https://www.diodes.com/assets/Datasheets/P6SMAJ5.0ADFQ_P6SMAJ85ADFQ.pdf</v>
      </c>
      <c r="C620" t="str">
        <f>Hyperlink("https://www.diodes.com/part/view/P6SMAJ48ADFQ","P6SMAJ48ADFQ")</f>
        <v>P6SMAJ48ADFQ</v>
      </c>
      <c r="D620" t="s">
        <v>630</v>
      </c>
      <c r="E620" t="s">
        <v>16</v>
      </c>
      <c r="F620" t="s">
        <v>17</v>
      </c>
      <c r="G620" t="s">
        <v>18</v>
      </c>
      <c r="I620">
        <v>48</v>
      </c>
      <c r="J620">
        <v>53.3</v>
      </c>
      <c r="K620">
        <v>61.3</v>
      </c>
      <c r="L620">
        <v>1</v>
      </c>
      <c r="M620">
        <v>77.4</v>
      </c>
      <c r="N620" t="s">
        <v>631</v>
      </c>
    </row>
    <row r="621" spans="1:14">
      <c r="A621" t="s">
        <v>651</v>
      </c>
      <c r="B621" s="2" t="str">
        <f>Hyperlink("https://www.diodes.com/assets/Datasheets/P6SMAJ5.0ADFQ_P6SMAJ85ADFQ.pdf")</f>
        <v>https://www.diodes.com/assets/Datasheets/P6SMAJ5.0ADFQ_P6SMAJ85ADFQ.pdf</v>
      </c>
      <c r="C621" t="str">
        <f>Hyperlink("https://www.diodes.com/part/view/P6SMAJ5.0ADFQ","P6SMAJ5.0ADFQ")</f>
        <v>P6SMAJ5.0ADFQ</v>
      </c>
      <c r="D621" t="s">
        <v>630</v>
      </c>
      <c r="E621" t="s">
        <v>16</v>
      </c>
      <c r="F621" t="s">
        <v>17</v>
      </c>
      <c r="G621" t="s">
        <v>18</v>
      </c>
      <c r="I621">
        <v>5</v>
      </c>
      <c r="J621">
        <v>6.4</v>
      </c>
      <c r="K621">
        <v>7.23</v>
      </c>
      <c r="L621">
        <v>800</v>
      </c>
      <c r="M621">
        <v>9.2</v>
      </c>
      <c r="N621" t="s">
        <v>631</v>
      </c>
    </row>
    <row r="622" spans="1:14">
      <c r="A622" t="s">
        <v>652</v>
      </c>
      <c r="B622" s="2" t="str">
        <f>Hyperlink("https://www.diodes.com/assets/Datasheets/P6SMAJ5.0ADFQ_P6SMAJ85ADFQ.pdf")</f>
        <v>https://www.diodes.com/assets/Datasheets/P6SMAJ5.0ADFQ_P6SMAJ85ADFQ.pdf</v>
      </c>
      <c r="C622" t="str">
        <f>Hyperlink("https://www.diodes.com/part/view/P6SMAJ51ADFQ","P6SMAJ51ADFQ")</f>
        <v>P6SMAJ51ADFQ</v>
      </c>
      <c r="D622" t="s">
        <v>630</v>
      </c>
      <c r="E622" t="s">
        <v>16</v>
      </c>
      <c r="F622" t="s">
        <v>17</v>
      </c>
      <c r="G622" t="s">
        <v>18</v>
      </c>
      <c r="I622">
        <v>51</v>
      </c>
      <c r="J622">
        <v>56.7</v>
      </c>
      <c r="K622">
        <v>65.2</v>
      </c>
      <c r="L622">
        <v>1</v>
      </c>
      <c r="M622">
        <v>82.4</v>
      </c>
      <c r="N622" t="s">
        <v>631</v>
      </c>
    </row>
    <row r="623" spans="1:14">
      <c r="A623" t="s">
        <v>653</v>
      </c>
      <c r="B623" s="2" t="str">
        <f>Hyperlink("https://www.diodes.com/assets/Datasheets/P6SMAJ5.0ADFQ_P6SMAJ85ADFQ.pdf")</f>
        <v>https://www.diodes.com/assets/Datasheets/P6SMAJ5.0ADFQ_P6SMAJ85ADFQ.pdf</v>
      </c>
      <c r="C623" t="str">
        <f>Hyperlink("https://www.diodes.com/part/view/P6SMAJ54ADFQ","P6SMAJ54ADFQ")</f>
        <v>P6SMAJ54ADFQ</v>
      </c>
      <c r="D623" t="s">
        <v>630</v>
      </c>
      <c r="E623" t="s">
        <v>16</v>
      </c>
      <c r="F623" t="s">
        <v>17</v>
      </c>
      <c r="G623" t="s">
        <v>18</v>
      </c>
      <c r="I623">
        <v>54</v>
      </c>
      <c r="J623">
        <v>60</v>
      </c>
      <c r="K623">
        <v>69</v>
      </c>
      <c r="L623">
        <v>1</v>
      </c>
      <c r="M623">
        <v>87.1</v>
      </c>
      <c r="N623" t="s">
        <v>631</v>
      </c>
    </row>
    <row r="624" spans="1:14">
      <c r="A624" t="s">
        <v>654</v>
      </c>
      <c r="B624" s="2" t="str">
        <f>Hyperlink("https://www.diodes.com/assets/Datasheets/P6SMAJ5.0ADFQ_P6SMAJ85ADFQ.pdf")</f>
        <v>https://www.diodes.com/assets/Datasheets/P6SMAJ5.0ADFQ_P6SMAJ85ADFQ.pdf</v>
      </c>
      <c r="C624" t="str">
        <f>Hyperlink("https://www.diodes.com/part/view/P6SMAJ58ADFQ","P6SMAJ58ADFQ")</f>
        <v>P6SMAJ58ADFQ</v>
      </c>
      <c r="D624" t="s">
        <v>630</v>
      </c>
      <c r="E624" t="s">
        <v>16</v>
      </c>
      <c r="F624" t="s">
        <v>17</v>
      </c>
      <c r="G624" t="s">
        <v>18</v>
      </c>
      <c r="I624">
        <v>58</v>
      </c>
      <c r="J624">
        <v>64.4</v>
      </c>
      <c r="K624">
        <v>74.6</v>
      </c>
      <c r="L624">
        <v>1</v>
      </c>
      <c r="M624">
        <v>93.6</v>
      </c>
      <c r="N624" t="s">
        <v>631</v>
      </c>
    </row>
    <row r="625" spans="1:14">
      <c r="A625" t="s">
        <v>655</v>
      </c>
      <c r="B625" s="2" t="str">
        <f>Hyperlink("https://www.diodes.com/assets/Datasheets/P6SMAJ5.0ADFQ_P6SMAJ85ADFQ.pdf")</f>
        <v>https://www.diodes.com/assets/Datasheets/P6SMAJ5.0ADFQ_P6SMAJ85ADFQ.pdf</v>
      </c>
      <c r="C625" t="str">
        <f>Hyperlink("https://www.diodes.com/part/view/P6SMAJ6.0ADFQ","P6SMAJ6.0ADFQ")</f>
        <v>P6SMAJ6.0ADFQ</v>
      </c>
      <c r="D625" t="s">
        <v>630</v>
      </c>
      <c r="E625" t="s">
        <v>16</v>
      </c>
      <c r="F625" t="s">
        <v>17</v>
      </c>
      <c r="G625" t="s">
        <v>18</v>
      </c>
      <c r="I625">
        <v>6</v>
      </c>
      <c r="J625">
        <v>6.67</v>
      </c>
      <c r="K625">
        <v>7.67</v>
      </c>
      <c r="L625">
        <v>800</v>
      </c>
      <c r="M625">
        <v>10.3</v>
      </c>
      <c r="N625" t="s">
        <v>631</v>
      </c>
    </row>
    <row r="626" spans="1:14">
      <c r="A626" t="s">
        <v>656</v>
      </c>
      <c r="B626" s="2" t="str">
        <f>Hyperlink("https://www.diodes.com/assets/Datasheets/P6SMAJ5.0ADFQ_P6SMAJ85ADFQ.pdf")</f>
        <v>https://www.diodes.com/assets/Datasheets/P6SMAJ5.0ADFQ_P6SMAJ85ADFQ.pdf</v>
      </c>
      <c r="C626" t="str">
        <f>Hyperlink("https://www.diodes.com/part/view/P6SMAJ6.5ADFQ","P6SMAJ6.5ADFQ")</f>
        <v>P6SMAJ6.5ADFQ</v>
      </c>
      <c r="D626" t="s">
        <v>630</v>
      </c>
      <c r="E626" t="s">
        <v>16</v>
      </c>
      <c r="F626" t="s">
        <v>17</v>
      </c>
      <c r="G626" t="s">
        <v>18</v>
      </c>
      <c r="I626">
        <v>6.5</v>
      </c>
      <c r="J626">
        <v>7.22</v>
      </c>
      <c r="K626">
        <v>8.3</v>
      </c>
      <c r="L626">
        <v>500</v>
      </c>
      <c r="M626">
        <v>11.2</v>
      </c>
      <c r="N626" t="s">
        <v>631</v>
      </c>
    </row>
    <row r="627" spans="1:14">
      <c r="A627" t="s">
        <v>657</v>
      </c>
      <c r="B627" s="2" t="str">
        <f>Hyperlink("https://www.diodes.com/assets/Datasheets/P6SMAJ5.0ADFQ_P6SMAJ85ADFQ.pdf")</f>
        <v>https://www.diodes.com/assets/Datasheets/P6SMAJ5.0ADFQ_P6SMAJ85ADFQ.pdf</v>
      </c>
      <c r="C627" t="str">
        <f>Hyperlink("https://www.diodes.com/part/view/P6SMAJ60ADFQ","P6SMAJ60ADFQ")</f>
        <v>P6SMAJ60ADFQ</v>
      </c>
      <c r="D627" t="s">
        <v>630</v>
      </c>
      <c r="E627" t="s">
        <v>16</v>
      </c>
      <c r="F627" t="s">
        <v>17</v>
      </c>
      <c r="G627" t="s">
        <v>18</v>
      </c>
      <c r="I627">
        <v>60</v>
      </c>
      <c r="J627">
        <v>66.7</v>
      </c>
      <c r="K627">
        <v>76.7</v>
      </c>
      <c r="L627">
        <v>1</v>
      </c>
      <c r="M627">
        <v>96.8</v>
      </c>
      <c r="N627" t="s">
        <v>631</v>
      </c>
    </row>
    <row r="628" spans="1:14">
      <c r="A628" t="s">
        <v>658</v>
      </c>
      <c r="B628" s="2" t="str">
        <f>Hyperlink("https://www.diodes.com/assets/Datasheets/P6SMAJ5.0ADFQ_P6SMAJ85ADFQ.pdf")</f>
        <v>https://www.diodes.com/assets/Datasheets/P6SMAJ5.0ADFQ_P6SMAJ85ADFQ.pdf</v>
      </c>
      <c r="C628" t="str">
        <f>Hyperlink("https://www.diodes.com/part/view/P6SMAJ64ADFQ","P6SMAJ64ADFQ")</f>
        <v>P6SMAJ64ADFQ</v>
      </c>
      <c r="D628" t="s">
        <v>630</v>
      </c>
      <c r="E628" t="s">
        <v>16</v>
      </c>
      <c r="F628" t="s">
        <v>17</v>
      </c>
      <c r="G628" t="s">
        <v>18</v>
      </c>
      <c r="I628">
        <v>64</v>
      </c>
      <c r="J628">
        <v>71.1</v>
      </c>
      <c r="K628">
        <v>81.8</v>
      </c>
      <c r="L628">
        <v>1</v>
      </c>
      <c r="M628">
        <v>103</v>
      </c>
      <c r="N628" t="s">
        <v>631</v>
      </c>
    </row>
    <row r="629" spans="1:14">
      <c r="A629" t="s">
        <v>659</v>
      </c>
      <c r="B629" s="2" t="str">
        <f>Hyperlink("https://www.diodes.com/assets/Datasheets/P6SMAJ5.0ADFQ_P6SMAJ85ADFQ.pdf")</f>
        <v>https://www.diodes.com/assets/Datasheets/P6SMAJ5.0ADFQ_P6SMAJ85ADFQ.pdf</v>
      </c>
      <c r="C629" t="str">
        <f>Hyperlink("https://www.diodes.com/part/view/P6SMAJ7.0ADFQ","P6SMAJ7.0ADFQ")</f>
        <v>P6SMAJ7.0ADFQ</v>
      </c>
      <c r="D629" t="s">
        <v>630</v>
      </c>
      <c r="E629" t="s">
        <v>16</v>
      </c>
      <c r="F629" t="s">
        <v>17</v>
      </c>
      <c r="G629" t="s">
        <v>18</v>
      </c>
      <c r="I629">
        <v>7</v>
      </c>
      <c r="J629">
        <v>7.78</v>
      </c>
      <c r="K629">
        <v>8.95</v>
      </c>
      <c r="L629">
        <v>200</v>
      </c>
      <c r="M629">
        <v>12</v>
      </c>
      <c r="N629" t="s">
        <v>631</v>
      </c>
    </row>
    <row r="630" spans="1:14">
      <c r="A630" t="s">
        <v>660</v>
      </c>
      <c r="B630" s="2" t="str">
        <f>Hyperlink("https://www.diodes.com/assets/Datasheets/P6SMAJ5.0ADFQ_P6SMAJ85ADFQ.pdf")</f>
        <v>https://www.diodes.com/assets/Datasheets/P6SMAJ5.0ADFQ_P6SMAJ85ADFQ.pdf</v>
      </c>
      <c r="C630" t="str">
        <f>Hyperlink("https://www.diodes.com/part/view/P6SMAJ7.5ADFQ","P6SMAJ7.5ADFQ")</f>
        <v>P6SMAJ7.5ADFQ</v>
      </c>
      <c r="D630" t="s">
        <v>630</v>
      </c>
      <c r="E630" t="s">
        <v>16</v>
      </c>
      <c r="F630" t="s">
        <v>17</v>
      </c>
      <c r="G630" t="s">
        <v>18</v>
      </c>
      <c r="I630">
        <v>7.5</v>
      </c>
      <c r="J630">
        <v>8.33</v>
      </c>
      <c r="K630">
        <v>9.58</v>
      </c>
      <c r="L630">
        <v>100</v>
      </c>
      <c r="M630">
        <v>12.9</v>
      </c>
      <c r="N630" t="s">
        <v>631</v>
      </c>
    </row>
    <row r="631" spans="1:14">
      <c r="A631" t="s">
        <v>661</v>
      </c>
      <c r="B631" s="2" t="str">
        <f>Hyperlink("https://www.diodes.com/assets/Datasheets/P6SMAJ5.0ADFQ_P6SMAJ85ADFQ.pdf")</f>
        <v>https://www.diodes.com/assets/Datasheets/P6SMAJ5.0ADFQ_P6SMAJ85ADFQ.pdf</v>
      </c>
      <c r="C631" t="str">
        <f>Hyperlink("https://www.diodes.com/part/view/P6SMAJ70ADFQ","P6SMAJ70ADFQ")</f>
        <v>P6SMAJ70ADFQ</v>
      </c>
      <c r="D631" t="s">
        <v>630</v>
      </c>
      <c r="E631" t="s">
        <v>16</v>
      </c>
      <c r="F631" t="s">
        <v>17</v>
      </c>
      <c r="G631" t="s">
        <v>18</v>
      </c>
      <c r="I631">
        <v>70</v>
      </c>
      <c r="J631">
        <v>77.8</v>
      </c>
      <c r="K631">
        <v>89.5</v>
      </c>
      <c r="L631">
        <v>1</v>
      </c>
      <c r="M631">
        <v>113</v>
      </c>
      <c r="N631" t="s">
        <v>631</v>
      </c>
    </row>
    <row r="632" spans="1:14">
      <c r="A632" t="s">
        <v>662</v>
      </c>
      <c r="B632" s="2" t="str">
        <f>Hyperlink("https://www.diodes.com/assets/Datasheets/P6SMAJ5.0ADFQ_P6SMAJ85ADFQ.pdf")</f>
        <v>https://www.diodes.com/assets/Datasheets/P6SMAJ5.0ADFQ_P6SMAJ85ADFQ.pdf</v>
      </c>
      <c r="C632" t="str">
        <f>Hyperlink("https://www.diodes.com/part/view/P6SMAJ75ADFQ","P6SMAJ75ADFQ")</f>
        <v>P6SMAJ75ADFQ</v>
      </c>
      <c r="D632" t="s">
        <v>630</v>
      </c>
      <c r="E632" t="s">
        <v>16</v>
      </c>
      <c r="F632" t="s">
        <v>17</v>
      </c>
      <c r="G632" t="s">
        <v>18</v>
      </c>
      <c r="I632">
        <v>75</v>
      </c>
      <c r="J632">
        <v>83.3</v>
      </c>
      <c r="K632">
        <v>95.8</v>
      </c>
      <c r="L632">
        <v>1</v>
      </c>
      <c r="M632">
        <v>121</v>
      </c>
      <c r="N632" t="s">
        <v>631</v>
      </c>
    </row>
    <row r="633" spans="1:14">
      <c r="A633" t="s">
        <v>663</v>
      </c>
      <c r="B633" s="2" t="str">
        <f>Hyperlink("https://www.diodes.com/assets/Datasheets/P6SMAJ5.0ADFQ_P6SMAJ85ADFQ.pdf")</f>
        <v>https://www.diodes.com/assets/Datasheets/P6SMAJ5.0ADFQ_P6SMAJ85ADFQ.pdf</v>
      </c>
      <c r="C633" t="str">
        <f>Hyperlink("https://www.diodes.com/part/view/P6SMAJ78ADFQ","P6SMAJ78ADFQ")</f>
        <v>P6SMAJ78ADFQ</v>
      </c>
      <c r="D633" t="s">
        <v>630</v>
      </c>
      <c r="E633" t="s">
        <v>16</v>
      </c>
      <c r="F633" t="s">
        <v>17</v>
      </c>
      <c r="G633" t="s">
        <v>18</v>
      </c>
      <c r="I633">
        <v>78</v>
      </c>
      <c r="J633">
        <v>86.7</v>
      </c>
      <c r="K633">
        <v>99.7</v>
      </c>
      <c r="L633">
        <v>1</v>
      </c>
      <c r="M633">
        <v>126</v>
      </c>
      <c r="N633" t="s">
        <v>631</v>
      </c>
    </row>
    <row r="634" spans="1:14">
      <c r="A634" t="s">
        <v>664</v>
      </c>
      <c r="B634" s="2" t="str">
        <f>Hyperlink("https://www.diodes.com/assets/Datasheets/P6SMAJ5.0ADFQ_P6SMAJ85ADFQ.pdf")</f>
        <v>https://www.diodes.com/assets/Datasheets/P6SMAJ5.0ADFQ_P6SMAJ85ADFQ.pdf</v>
      </c>
      <c r="C634" t="str">
        <f>Hyperlink("https://www.diodes.com/part/view/P6SMAJ8.0ADFQ","P6SMAJ8.0ADFQ")</f>
        <v>P6SMAJ8.0ADFQ</v>
      </c>
      <c r="D634" t="s">
        <v>630</v>
      </c>
      <c r="E634" t="s">
        <v>16</v>
      </c>
      <c r="F634" t="s">
        <v>17</v>
      </c>
      <c r="G634" t="s">
        <v>18</v>
      </c>
      <c r="I634">
        <v>8</v>
      </c>
      <c r="J634">
        <v>8.89</v>
      </c>
      <c r="K634">
        <v>10.23</v>
      </c>
      <c r="L634">
        <v>50</v>
      </c>
      <c r="M634">
        <v>13.6</v>
      </c>
      <c r="N634" t="s">
        <v>631</v>
      </c>
    </row>
    <row r="635" spans="1:14">
      <c r="A635" t="s">
        <v>665</v>
      </c>
      <c r="B635" s="2" t="str">
        <f>Hyperlink("https://www.diodes.com/assets/Datasheets/P6SMAJ5.0ADFQ_P6SMAJ85ADFQ.pdf")</f>
        <v>https://www.diodes.com/assets/Datasheets/P6SMAJ5.0ADFQ_P6SMAJ85ADFQ.pdf</v>
      </c>
      <c r="C635" t="str">
        <f>Hyperlink("https://www.diodes.com/part/view/P6SMAJ8.5ADFQ","P6SMAJ8.5ADFQ")</f>
        <v>P6SMAJ8.5ADFQ</v>
      </c>
      <c r="D635" t="s">
        <v>630</v>
      </c>
      <c r="E635" t="s">
        <v>16</v>
      </c>
      <c r="F635" t="s">
        <v>17</v>
      </c>
      <c r="G635" t="s">
        <v>18</v>
      </c>
      <c r="I635">
        <v>8.5</v>
      </c>
      <c r="J635">
        <v>9.44</v>
      </c>
      <c r="K635">
        <v>10.82</v>
      </c>
      <c r="L635">
        <v>10</v>
      </c>
      <c r="M635">
        <v>14.4</v>
      </c>
      <c r="N635" t="s">
        <v>631</v>
      </c>
    </row>
    <row r="636" spans="1:14">
      <c r="A636" t="s">
        <v>666</v>
      </c>
      <c r="B636" s="2" t="str">
        <f>Hyperlink("https://www.diodes.com/assets/Datasheets/P6SMAJ5.0ADFQ_P6SMAJ85ADFQ.pdf")</f>
        <v>https://www.diodes.com/assets/Datasheets/P6SMAJ5.0ADFQ_P6SMAJ85ADFQ.pdf</v>
      </c>
      <c r="C636" t="str">
        <f>Hyperlink("https://www.diodes.com/part/view/P6SMAJ85ADFQ","P6SMAJ85ADFQ")</f>
        <v>P6SMAJ85ADFQ</v>
      </c>
      <c r="D636" t="s">
        <v>630</v>
      </c>
      <c r="E636" t="s">
        <v>16</v>
      </c>
      <c r="F636" t="s">
        <v>17</v>
      </c>
      <c r="G636" t="s">
        <v>18</v>
      </c>
      <c r="I636">
        <v>85</v>
      </c>
      <c r="J636">
        <v>94.4</v>
      </c>
      <c r="K636">
        <v>108.2</v>
      </c>
      <c r="L636">
        <v>1</v>
      </c>
      <c r="M636">
        <v>137</v>
      </c>
      <c r="N636" t="s">
        <v>631</v>
      </c>
    </row>
    <row r="637" spans="1:14">
      <c r="A637" t="s">
        <v>667</v>
      </c>
      <c r="B637" s="2" t="str">
        <f>Hyperlink("https://www.diodes.com/assets/Datasheets/P6SMAJ5.0ADFQ_P6SMAJ85ADFQ.pdf")</f>
        <v>https://www.diodes.com/assets/Datasheets/P6SMAJ5.0ADFQ_P6SMAJ85ADFQ.pdf</v>
      </c>
      <c r="C637" t="str">
        <f>Hyperlink("https://www.diodes.com/part/view/P6SMAJ9.0ADFQ","P6SMAJ9.0ADFQ")</f>
        <v>P6SMAJ9.0ADFQ</v>
      </c>
      <c r="D637" t="s">
        <v>630</v>
      </c>
      <c r="E637" t="s">
        <v>16</v>
      </c>
      <c r="F637" t="s">
        <v>17</v>
      </c>
      <c r="G637" t="s">
        <v>18</v>
      </c>
      <c r="I637">
        <v>9</v>
      </c>
      <c r="J637">
        <v>10</v>
      </c>
      <c r="K637">
        <v>11.5</v>
      </c>
      <c r="L637">
        <v>5</v>
      </c>
      <c r="M637">
        <v>15.4</v>
      </c>
      <c r="N637" t="s">
        <v>631</v>
      </c>
    </row>
    <row r="638" spans="1:14">
      <c r="A638" t="s">
        <v>668</v>
      </c>
      <c r="B638" s="2" t="str">
        <f>Hyperlink("https://www.diodes.com/assets/Datasheets/SMA6J5.0CAQ-SMA6J70CAQ.pdf")</f>
        <v>https://www.diodes.com/assets/Datasheets/SMA6J5.0CAQ-SMA6J70CAQ.pdf</v>
      </c>
      <c r="C638" t="str">
        <f>Hyperlink("https://www.diodes.com/part/view/SMA6J10CAQ","SMA6J10CAQ")</f>
        <v>SMA6J10CAQ</v>
      </c>
      <c r="D638" t="s">
        <v>669</v>
      </c>
      <c r="E638" t="s">
        <v>16</v>
      </c>
      <c r="F638" t="s">
        <v>17</v>
      </c>
      <c r="G638" t="s">
        <v>21</v>
      </c>
      <c r="I638">
        <v>10.0</v>
      </c>
      <c r="J638">
        <v>11.1</v>
      </c>
      <c r="K638">
        <v>12.3</v>
      </c>
      <c r="L638">
        <v>5</v>
      </c>
      <c r="M638">
        <v>17</v>
      </c>
      <c r="N638" t="s">
        <v>670</v>
      </c>
    </row>
    <row r="639" spans="1:14">
      <c r="A639" t="s">
        <v>671</v>
      </c>
      <c r="B639" s="2" t="str">
        <f>Hyperlink("https://www.diodes.com/assets/Datasheets/SMA6J5.0CAQ-SMA6J70CAQ.pdf")</f>
        <v>https://www.diodes.com/assets/Datasheets/SMA6J5.0CAQ-SMA6J70CAQ.pdf</v>
      </c>
      <c r="C639" t="str">
        <f>Hyperlink("https://www.diodes.com/part/view/SMA6J13CAQ","SMA6J13CAQ")</f>
        <v>SMA6J13CAQ</v>
      </c>
      <c r="D639" t="s">
        <v>669</v>
      </c>
      <c r="E639" t="s">
        <v>16</v>
      </c>
      <c r="F639" t="s">
        <v>17</v>
      </c>
      <c r="G639" t="s">
        <v>21</v>
      </c>
      <c r="I639">
        <v>13.0</v>
      </c>
      <c r="J639">
        <v>14.4</v>
      </c>
      <c r="K639">
        <v>15.9</v>
      </c>
      <c r="L639">
        <v>5</v>
      </c>
      <c r="M639">
        <v>21.5</v>
      </c>
      <c r="N639" t="s">
        <v>670</v>
      </c>
    </row>
    <row r="640" spans="1:14">
      <c r="A640" t="s">
        <v>672</v>
      </c>
      <c r="B640" s="2" t="str">
        <f>Hyperlink("https://www.diodes.com/assets/Datasheets/SMA6J5.0CAQ-SMA6J70CAQ.pdf")</f>
        <v>https://www.diodes.com/assets/Datasheets/SMA6J5.0CAQ-SMA6J70CAQ.pdf</v>
      </c>
      <c r="C640" t="str">
        <f>Hyperlink("https://www.diodes.com/part/view/SMA6J15CAQ","SMA6J15CAQ")</f>
        <v>SMA6J15CAQ</v>
      </c>
      <c r="D640" t="s">
        <v>669</v>
      </c>
      <c r="E640" t="s">
        <v>16</v>
      </c>
      <c r="F640" t="s">
        <v>17</v>
      </c>
      <c r="G640" t="s">
        <v>21</v>
      </c>
      <c r="I640">
        <v>15.0</v>
      </c>
      <c r="J640">
        <v>16.7</v>
      </c>
      <c r="K640">
        <v>18.5</v>
      </c>
      <c r="L640">
        <v>5</v>
      </c>
      <c r="M640">
        <v>24.4</v>
      </c>
      <c r="N640" t="s">
        <v>670</v>
      </c>
    </row>
    <row r="641" spans="1:14">
      <c r="A641" t="s">
        <v>673</v>
      </c>
      <c r="B641" s="2" t="str">
        <f>Hyperlink("https://www.diodes.com/assets/Datasheets/SMA6J5.0CAQ-SMA6J70CAQ.pdf")</f>
        <v>https://www.diodes.com/assets/Datasheets/SMA6J5.0CAQ-SMA6J70CAQ.pdf</v>
      </c>
      <c r="C641" t="str">
        <f>Hyperlink("https://www.diodes.com/part/view/SMA6J18CAQ","SMA6J18CAQ")</f>
        <v>SMA6J18CAQ</v>
      </c>
      <c r="D641" t="s">
        <v>669</v>
      </c>
      <c r="E641" t="s">
        <v>16</v>
      </c>
      <c r="F641" t="s">
        <v>17</v>
      </c>
      <c r="G641" t="s">
        <v>21</v>
      </c>
      <c r="I641">
        <v>18.0</v>
      </c>
      <c r="J641">
        <v>20.0</v>
      </c>
      <c r="K641">
        <v>22.1</v>
      </c>
      <c r="L641">
        <v>5</v>
      </c>
      <c r="M641">
        <v>29.2</v>
      </c>
      <c r="N641" t="s">
        <v>670</v>
      </c>
    </row>
    <row r="642" spans="1:14">
      <c r="A642" t="s">
        <v>674</v>
      </c>
      <c r="B642" s="2" t="str">
        <f>Hyperlink("https://www.diodes.com/assets/Datasheets/SMA6J5.0CAQ-SMA6J70CAQ.pdf")</f>
        <v>https://www.diodes.com/assets/Datasheets/SMA6J5.0CAQ-SMA6J70CAQ.pdf</v>
      </c>
      <c r="C642" t="str">
        <f>Hyperlink("https://www.diodes.com/part/view/SMA6J20CAQ","SMA6J20CAQ")</f>
        <v>SMA6J20CAQ</v>
      </c>
      <c r="D642" t="s">
        <v>669</v>
      </c>
      <c r="E642" t="s">
        <v>16</v>
      </c>
      <c r="F642" t="s">
        <v>17</v>
      </c>
      <c r="G642" t="s">
        <v>21</v>
      </c>
      <c r="I642">
        <v>20.0</v>
      </c>
      <c r="J642">
        <v>22.2</v>
      </c>
      <c r="K642">
        <v>24.5</v>
      </c>
      <c r="L642">
        <v>5</v>
      </c>
      <c r="M642">
        <v>32.4</v>
      </c>
      <c r="N642" t="s">
        <v>670</v>
      </c>
    </row>
    <row r="643" spans="1:14">
      <c r="A643" t="s">
        <v>675</v>
      </c>
      <c r="B643" s="2" t="str">
        <f>Hyperlink("https://www.diodes.com/assets/Datasheets/SMA6J5.0CAQ-SMA6J70CAQ.pdf")</f>
        <v>https://www.diodes.com/assets/Datasheets/SMA6J5.0CAQ-SMA6J70CAQ.pdf</v>
      </c>
      <c r="C643" t="str">
        <f>Hyperlink("https://www.diodes.com/part/view/SMA6J22CAQ","SMA6J22CAQ")</f>
        <v>SMA6J22CAQ</v>
      </c>
      <c r="D643" t="s">
        <v>669</v>
      </c>
      <c r="E643" t="s">
        <v>16</v>
      </c>
      <c r="F643" t="s">
        <v>17</v>
      </c>
      <c r="G643" t="s">
        <v>21</v>
      </c>
      <c r="I643">
        <v>22.0</v>
      </c>
      <c r="J643">
        <v>24.4</v>
      </c>
      <c r="K643">
        <v>27</v>
      </c>
      <c r="L643">
        <v>5</v>
      </c>
      <c r="M643">
        <v>35.5</v>
      </c>
      <c r="N643" t="s">
        <v>670</v>
      </c>
    </row>
    <row r="644" spans="1:14">
      <c r="A644" t="s">
        <v>676</v>
      </c>
      <c r="B644" s="2" t="str">
        <f>Hyperlink("https://www.diodes.com/assets/Datasheets/SMA6J5.0CAQ-SMA6J70CAQ.pdf")</f>
        <v>https://www.diodes.com/assets/Datasheets/SMA6J5.0CAQ-SMA6J70CAQ.pdf</v>
      </c>
      <c r="C644" t="str">
        <f>Hyperlink("https://www.diodes.com/part/view/SMA6J24CAQ","SMA6J24CAQ")</f>
        <v>SMA6J24CAQ</v>
      </c>
      <c r="D644" t="s">
        <v>669</v>
      </c>
      <c r="E644" t="s">
        <v>16</v>
      </c>
      <c r="F644" t="s">
        <v>17</v>
      </c>
      <c r="G644" t="s">
        <v>21</v>
      </c>
      <c r="I644">
        <v>24.0</v>
      </c>
      <c r="J644">
        <v>26.7</v>
      </c>
      <c r="K644">
        <v>29.5</v>
      </c>
      <c r="L644">
        <v>5</v>
      </c>
      <c r="M644">
        <v>38.9</v>
      </c>
      <c r="N644" t="s">
        <v>670</v>
      </c>
    </row>
    <row r="645" spans="1:14">
      <c r="A645" t="s">
        <v>677</v>
      </c>
      <c r="B645" s="2" t="str">
        <f>Hyperlink("https://www.diodes.com/assets/Datasheets/SMA6J5.0CAQ-SMA6J70CAQ.pdf")</f>
        <v>https://www.diodes.com/assets/Datasheets/SMA6J5.0CAQ-SMA6J70CAQ.pdf</v>
      </c>
      <c r="C645" t="str">
        <f>Hyperlink("https://www.diodes.com/part/view/SMA6J30CAQ","SMA6J30CAQ")</f>
        <v>SMA6J30CAQ</v>
      </c>
      <c r="D645" t="s">
        <v>669</v>
      </c>
      <c r="E645" t="s">
        <v>16</v>
      </c>
      <c r="F645" t="s">
        <v>17</v>
      </c>
      <c r="G645" t="s">
        <v>21</v>
      </c>
      <c r="I645">
        <v>30</v>
      </c>
      <c r="J645">
        <v>33.3</v>
      </c>
      <c r="K645">
        <v>36.8</v>
      </c>
      <c r="L645">
        <v>5</v>
      </c>
      <c r="M645">
        <v>48.4</v>
      </c>
      <c r="N645" t="s">
        <v>670</v>
      </c>
    </row>
    <row r="646" spans="1:14">
      <c r="A646" t="s">
        <v>678</v>
      </c>
      <c r="B646" s="2" t="str">
        <f>Hyperlink("https://www.diodes.com/assets/Datasheets/SMA6J5.0CAQ-SMA6J70CAQ.pdf")</f>
        <v>https://www.diodes.com/assets/Datasheets/SMA6J5.0CAQ-SMA6J70CAQ.pdf</v>
      </c>
      <c r="C646" t="str">
        <f>Hyperlink("https://www.diodes.com/part/view/SMA6J33CAQ","SMA6J33CAQ")</f>
        <v>SMA6J33CAQ</v>
      </c>
      <c r="D646" t="s">
        <v>669</v>
      </c>
      <c r="E646" t="s">
        <v>16</v>
      </c>
      <c r="F646" t="s">
        <v>17</v>
      </c>
      <c r="G646" t="s">
        <v>21</v>
      </c>
      <c r="I646">
        <v>33</v>
      </c>
      <c r="J646">
        <v>36.7</v>
      </c>
      <c r="K646">
        <v>40.6</v>
      </c>
      <c r="L646">
        <v>5</v>
      </c>
      <c r="M646">
        <v>53.3</v>
      </c>
      <c r="N646" t="s">
        <v>670</v>
      </c>
    </row>
    <row r="647" spans="1:14">
      <c r="A647" t="s">
        <v>679</v>
      </c>
      <c r="B647" s="2" t="str">
        <f>Hyperlink("https://www.diodes.com/assets/Datasheets/SMA6J5.0CAQ-SMA6J70CAQ.pdf")</f>
        <v>https://www.diodes.com/assets/Datasheets/SMA6J5.0CAQ-SMA6J70CAQ.pdf</v>
      </c>
      <c r="C647" t="str">
        <f>Hyperlink("https://www.diodes.com/part/view/SMA6J36CAQ","SMA6J36CAQ")</f>
        <v>SMA6J36CAQ</v>
      </c>
      <c r="D647" t="s">
        <v>669</v>
      </c>
      <c r="E647" t="s">
        <v>16</v>
      </c>
      <c r="F647" t="s">
        <v>17</v>
      </c>
      <c r="G647" t="s">
        <v>21</v>
      </c>
      <c r="I647">
        <v>36</v>
      </c>
      <c r="J647">
        <v>40</v>
      </c>
      <c r="K647">
        <v>44.2</v>
      </c>
      <c r="L647">
        <v>5</v>
      </c>
      <c r="M647">
        <v>58.1</v>
      </c>
      <c r="N647" t="s">
        <v>670</v>
      </c>
    </row>
    <row r="648" spans="1:14">
      <c r="A648" t="s">
        <v>680</v>
      </c>
      <c r="B648" s="2" t="str">
        <f>Hyperlink("https://www.diodes.com/assets/Datasheets/SMA6J5.0CAQ-SMA6J70CAQ.pdf")</f>
        <v>https://www.diodes.com/assets/Datasheets/SMA6J5.0CAQ-SMA6J70CAQ.pdf</v>
      </c>
      <c r="C648" t="str">
        <f>Hyperlink("https://www.diodes.com/part/view/SMA6J40CAQ","SMA6J40CAQ")</f>
        <v>SMA6J40CAQ</v>
      </c>
      <c r="D648" t="s">
        <v>669</v>
      </c>
      <c r="E648" t="s">
        <v>16</v>
      </c>
      <c r="F648" t="s">
        <v>17</v>
      </c>
      <c r="G648" t="s">
        <v>21</v>
      </c>
      <c r="I648">
        <v>40</v>
      </c>
      <c r="J648">
        <v>44.4</v>
      </c>
      <c r="K648">
        <v>49.1</v>
      </c>
      <c r="L648">
        <v>5</v>
      </c>
      <c r="M648">
        <v>64.5</v>
      </c>
      <c r="N648" t="s">
        <v>670</v>
      </c>
    </row>
    <row r="649" spans="1:14">
      <c r="A649" t="s">
        <v>681</v>
      </c>
      <c r="B649" s="2" t="str">
        <f>Hyperlink("https://www.diodes.com/assets/Datasheets/SMA6J5.0CAQ-SMA6J70CAQ.pdf")</f>
        <v>https://www.diodes.com/assets/Datasheets/SMA6J5.0CAQ-SMA6J70CAQ.pdf</v>
      </c>
      <c r="C649" t="str">
        <f>Hyperlink("https://www.diodes.com/part/view/SMA6J43CAQ","SMA6J43CAQ")</f>
        <v>SMA6J43CAQ</v>
      </c>
      <c r="D649" t="s">
        <v>669</v>
      </c>
      <c r="E649" t="s">
        <v>16</v>
      </c>
      <c r="F649" t="s">
        <v>17</v>
      </c>
      <c r="G649" t="s">
        <v>21</v>
      </c>
      <c r="I649">
        <v>43</v>
      </c>
      <c r="J649">
        <v>47.8</v>
      </c>
      <c r="K649">
        <v>52.8</v>
      </c>
      <c r="L649">
        <v>5</v>
      </c>
      <c r="M649">
        <v>69.4</v>
      </c>
      <c r="N649" t="s">
        <v>670</v>
      </c>
    </row>
    <row r="650" spans="1:14">
      <c r="A650" t="s">
        <v>682</v>
      </c>
      <c r="B650" s="2" t="str">
        <f>Hyperlink("https://www.diodes.com/assets/Datasheets/SMA6J5.0CAQ-SMA6J70CAQ.pdf")</f>
        <v>https://www.diodes.com/assets/Datasheets/SMA6J5.0CAQ-SMA6J70CAQ.pdf</v>
      </c>
      <c r="C650" t="str">
        <f>Hyperlink("https://www.diodes.com/part/view/SMA6J45CAQ","SMA6J45CAQ")</f>
        <v>SMA6J45CAQ</v>
      </c>
      <c r="D650" t="s">
        <v>669</v>
      </c>
      <c r="E650" t="s">
        <v>16</v>
      </c>
      <c r="F650" t="s">
        <v>17</v>
      </c>
      <c r="G650" t="s">
        <v>21</v>
      </c>
      <c r="I650">
        <v>45</v>
      </c>
      <c r="J650">
        <v>50</v>
      </c>
      <c r="K650">
        <v>55.3</v>
      </c>
      <c r="L650">
        <v>5</v>
      </c>
      <c r="M650">
        <v>72.7</v>
      </c>
      <c r="N650" t="s">
        <v>670</v>
      </c>
    </row>
    <row r="651" spans="1:14">
      <c r="A651" t="s">
        <v>683</v>
      </c>
      <c r="B651" s="2" t="str">
        <f>Hyperlink("https://www.diodes.com/assets/Datasheets/SMA6J5.0CAQ-SMA6J70CAQ.pdf")</f>
        <v>https://www.diodes.com/assets/Datasheets/SMA6J5.0CAQ-SMA6J70CAQ.pdf</v>
      </c>
      <c r="C651" t="str">
        <f>Hyperlink("https://www.diodes.com/part/view/SMA6J48CAQ","SMA6J48CAQ")</f>
        <v>SMA6J48CAQ</v>
      </c>
      <c r="D651" t="s">
        <v>669</v>
      </c>
      <c r="E651" t="s">
        <v>16</v>
      </c>
      <c r="F651" t="s">
        <v>17</v>
      </c>
      <c r="G651" t="s">
        <v>21</v>
      </c>
      <c r="I651">
        <v>48</v>
      </c>
      <c r="J651">
        <v>53.3</v>
      </c>
      <c r="K651">
        <v>58.9</v>
      </c>
      <c r="L651">
        <v>5</v>
      </c>
      <c r="M651">
        <v>77.4</v>
      </c>
      <c r="N651" t="s">
        <v>670</v>
      </c>
    </row>
    <row r="652" spans="1:14">
      <c r="A652" t="s">
        <v>684</v>
      </c>
      <c r="B652" s="2" t="str">
        <f>Hyperlink("https://www.diodes.com/assets/Datasheets/SMA6J5.0CAQ-SMA6J70CAQ.pdf")</f>
        <v>https://www.diodes.com/assets/Datasheets/SMA6J5.0CAQ-SMA6J70CAQ.pdf</v>
      </c>
      <c r="C652" t="str">
        <f>Hyperlink("https://www.diodes.com/part/view/SMA6J5.0CAQ","SMA6J5.0CAQ")</f>
        <v>SMA6J5.0CAQ</v>
      </c>
      <c r="D652" t="s">
        <v>669</v>
      </c>
      <c r="E652" t="s">
        <v>16</v>
      </c>
      <c r="F652" t="s">
        <v>17</v>
      </c>
      <c r="G652" t="s">
        <v>21</v>
      </c>
      <c r="I652">
        <v>5.0</v>
      </c>
      <c r="J652">
        <v>6.4</v>
      </c>
      <c r="K652">
        <v>7.07</v>
      </c>
      <c r="L652">
        <v>800</v>
      </c>
      <c r="M652">
        <v>9.2</v>
      </c>
      <c r="N652" t="s">
        <v>670</v>
      </c>
    </row>
    <row r="653" spans="1:14">
      <c r="A653" t="s">
        <v>685</v>
      </c>
      <c r="B653" s="2" t="str">
        <f>Hyperlink("https://www.diodes.com/assets/Datasheets/SMA6J5.0CAQ-SMA6J70CAQ.pdf")</f>
        <v>https://www.diodes.com/assets/Datasheets/SMA6J5.0CAQ-SMA6J70CAQ.pdf</v>
      </c>
      <c r="C653" t="str">
        <f>Hyperlink("https://www.diodes.com/part/view/SMA6J58CAQ","SMA6J58CAQ")</f>
        <v>SMA6J58CAQ</v>
      </c>
      <c r="D653" t="s">
        <v>669</v>
      </c>
      <c r="E653" t="s">
        <v>16</v>
      </c>
      <c r="F653" t="s">
        <v>17</v>
      </c>
      <c r="G653" t="s">
        <v>21</v>
      </c>
      <c r="I653">
        <v>58</v>
      </c>
      <c r="J653">
        <v>64.4</v>
      </c>
      <c r="K653">
        <v>71.2</v>
      </c>
      <c r="L653">
        <v>5</v>
      </c>
      <c r="M653">
        <v>93.6</v>
      </c>
      <c r="N653" t="s">
        <v>670</v>
      </c>
    </row>
    <row r="654" spans="1:14">
      <c r="A654" t="s">
        <v>686</v>
      </c>
      <c r="B654" s="2" t="str">
        <f>Hyperlink("https://www.diodes.com/assets/Datasheets/SMA6J5.0CAQ-SMA6J70CAQ.pdf")</f>
        <v>https://www.diodes.com/assets/Datasheets/SMA6J5.0CAQ-SMA6J70CAQ.pdf</v>
      </c>
      <c r="C654" t="str">
        <f>Hyperlink("https://www.diodes.com/part/view/SMA6J6.5CAQ","SMA6J6.5CAQ")</f>
        <v>SMA6J6.5CAQ</v>
      </c>
      <c r="D654" t="s">
        <v>669</v>
      </c>
      <c r="E654" t="s">
        <v>16</v>
      </c>
      <c r="F654" t="s">
        <v>17</v>
      </c>
      <c r="G654" t="s">
        <v>21</v>
      </c>
      <c r="I654">
        <v>6.5</v>
      </c>
      <c r="J654">
        <v>7.22</v>
      </c>
      <c r="K654">
        <v>7.98</v>
      </c>
      <c r="L654">
        <v>500</v>
      </c>
      <c r="M654">
        <v>11.2</v>
      </c>
      <c r="N654" t="s">
        <v>670</v>
      </c>
    </row>
    <row r="655" spans="1:14">
      <c r="A655" t="s">
        <v>687</v>
      </c>
      <c r="B655" s="2" t="str">
        <f>Hyperlink("https://www.diodes.com/assets/Datasheets/SMA6J5.0CAQ-SMA6J70CAQ.pdf")</f>
        <v>https://www.diodes.com/assets/Datasheets/SMA6J5.0CAQ-SMA6J70CAQ.pdf</v>
      </c>
      <c r="C655" t="str">
        <f>Hyperlink("https://www.diodes.com/part/view/SMA6J70CAQ","SMA6J70CAQ")</f>
        <v>SMA6J70CAQ</v>
      </c>
      <c r="D655" t="s">
        <v>669</v>
      </c>
      <c r="E655" t="s">
        <v>16</v>
      </c>
      <c r="F655" t="s">
        <v>17</v>
      </c>
      <c r="G655" t="s">
        <v>21</v>
      </c>
      <c r="I655">
        <v>70</v>
      </c>
      <c r="J655">
        <v>77.8</v>
      </c>
      <c r="K655">
        <v>86</v>
      </c>
      <c r="L655">
        <v>5</v>
      </c>
      <c r="M655">
        <v>113</v>
      </c>
      <c r="N655" t="s">
        <v>670</v>
      </c>
    </row>
    <row r="656" spans="1:14">
      <c r="A656" t="s">
        <v>688</v>
      </c>
      <c r="B656" s="2" t="str">
        <f>Hyperlink("https://www.diodes.com/assets/Datasheets/SMA6J5.0CAQ-SMA6J70CAQ.pdf")</f>
        <v>https://www.diodes.com/assets/Datasheets/SMA6J5.0CAQ-SMA6J70CAQ.pdf</v>
      </c>
      <c r="C656" t="str">
        <f>Hyperlink("https://www.diodes.com/part/view/SMA6J8.5CAQ","SMA6J8.5CAQ")</f>
        <v>SMA6J8.5CAQ</v>
      </c>
      <c r="D656" t="s">
        <v>669</v>
      </c>
      <c r="E656" t="s">
        <v>16</v>
      </c>
      <c r="F656" t="s">
        <v>17</v>
      </c>
      <c r="G656" t="s">
        <v>21</v>
      </c>
      <c r="I656">
        <v>8.5</v>
      </c>
      <c r="J656">
        <v>9.44</v>
      </c>
      <c r="K656">
        <v>10.4</v>
      </c>
      <c r="L656">
        <v>10</v>
      </c>
      <c r="M656">
        <v>14.4</v>
      </c>
      <c r="N656" t="s">
        <v>670</v>
      </c>
    </row>
    <row r="657" spans="1:14">
      <c r="A657" t="s">
        <v>689</v>
      </c>
      <c r="B657" s="2" t="str">
        <f>Hyperlink("https://www.diodes.com/assets/Datasheets/SMAJ5.0CAQ-SMAJ200CAQ.pdf")</f>
        <v>https://www.diodes.com/assets/Datasheets/SMAJ5.0CAQ-SMAJ200CAQ.pdf</v>
      </c>
      <c r="C657" t="str">
        <f>Hyperlink("https://www.diodes.com/part/view/SMAJ100AQ","SMAJ100AQ")</f>
        <v>SMAJ100AQ</v>
      </c>
      <c r="D657" t="s">
        <v>690</v>
      </c>
      <c r="E657" t="s">
        <v>16</v>
      </c>
      <c r="F657" t="s">
        <v>17</v>
      </c>
      <c r="G657" t="s">
        <v>18</v>
      </c>
      <c r="I657">
        <v>100</v>
      </c>
      <c r="J657">
        <v>111</v>
      </c>
      <c r="K657">
        <v>123</v>
      </c>
      <c r="L657">
        <v>5</v>
      </c>
      <c r="M657">
        <v>162</v>
      </c>
      <c r="N657" t="s">
        <v>670</v>
      </c>
    </row>
    <row r="658" spans="1:14">
      <c r="A658" t="s">
        <v>691</v>
      </c>
      <c r="B658" s="2" t="str">
        <f>Hyperlink("https://www.diodes.com/assets/Datasheets/SMAJ5.0CAQ-SMAJ200CAQ.pdf")</f>
        <v>https://www.diodes.com/assets/Datasheets/SMAJ5.0CAQ-SMAJ200CAQ.pdf</v>
      </c>
      <c r="C658" t="str">
        <f>Hyperlink("https://www.diodes.com/part/view/SMAJ100CAQ","SMAJ100CAQ")</f>
        <v>SMAJ100CAQ</v>
      </c>
      <c r="D658" t="s">
        <v>690</v>
      </c>
      <c r="E658" t="s">
        <v>16</v>
      </c>
      <c r="F658" t="s">
        <v>17</v>
      </c>
      <c r="G658" t="s">
        <v>21</v>
      </c>
      <c r="I658">
        <v>100</v>
      </c>
      <c r="J658">
        <v>111</v>
      </c>
      <c r="K658">
        <v>123</v>
      </c>
      <c r="L658">
        <v>5</v>
      </c>
      <c r="M658">
        <v>162</v>
      </c>
      <c r="N658" t="s">
        <v>670</v>
      </c>
    </row>
    <row r="659" spans="1:14">
      <c r="A659" t="s">
        <v>692</v>
      </c>
      <c r="B659" s="2" t="str">
        <f>Hyperlink("https://www.diodes.com/assets/Datasheets/SMAJ5.0CAQ-SMAJ200CAQ.pdf")</f>
        <v>https://www.diodes.com/assets/Datasheets/SMAJ5.0CAQ-SMAJ200CAQ.pdf</v>
      </c>
      <c r="C659" t="str">
        <f>Hyperlink("https://www.diodes.com/part/view/SMAJ10AQ","SMAJ10AQ")</f>
        <v>SMAJ10AQ</v>
      </c>
      <c r="D659" t="s">
        <v>693</v>
      </c>
      <c r="E659" t="s">
        <v>16</v>
      </c>
      <c r="F659" t="s">
        <v>17</v>
      </c>
      <c r="G659" t="s">
        <v>18</v>
      </c>
      <c r="I659">
        <v>10</v>
      </c>
      <c r="J659">
        <v>11.1</v>
      </c>
      <c r="K659">
        <v>12.3</v>
      </c>
      <c r="L659">
        <v>5</v>
      </c>
      <c r="M659">
        <v>17</v>
      </c>
      <c r="N659" t="s">
        <v>670</v>
      </c>
    </row>
    <row r="660" spans="1:14">
      <c r="A660" t="s">
        <v>694</v>
      </c>
      <c r="B660" s="2" t="str">
        <f>Hyperlink("https://www.diodes.com/assets/Datasheets/SMAJ5.0CAQ-SMAJ200CAQ.pdf")</f>
        <v>https://www.diodes.com/assets/Datasheets/SMAJ5.0CAQ-SMAJ200CAQ.pdf</v>
      </c>
      <c r="C660" t="str">
        <f>Hyperlink("https://www.diodes.com/part/view/SMAJ10CAQ","SMAJ10CAQ")</f>
        <v>SMAJ10CAQ</v>
      </c>
      <c r="D660" t="s">
        <v>693</v>
      </c>
      <c r="E660" t="s">
        <v>16</v>
      </c>
      <c r="F660" t="s">
        <v>17</v>
      </c>
      <c r="G660" t="s">
        <v>21</v>
      </c>
      <c r="I660">
        <v>10</v>
      </c>
      <c r="J660">
        <v>11.1</v>
      </c>
      <c r="K660">
        <v>12.3</v>
      </c>
      <c r="L660">
        <v>10</v>
      </c>
      <c r="M660">
        <v>17</v>
      </c>
      <c r="N660" t="s">
        <v>670</v>
      </c>
    </row>
    <row r="661" spans="1:14">
      <c r="A661" t="s">
        <v>695</v>
      </c>
      <c r="B661" s="2" t="str">
        <f>Hyperlink("https://www.diodes.com/assets/Datasheets/SMAJ5.0CAQ-SMAJ200CAQ.pdf")</f>
        <v>https://www.diodes.com/assets/Datasheets/SMAJ5.0CAQ-SMAJ200CAQ.pdf</v>
      </c>
      <c r="C661" t="str">
        <f>Hyperlink("https://www.diodes.com/part/view/SMAJ11AQ","SMAJ11AQ")</f>
        <v>SMAJ11AQ</v>
      </c>
      <c r="D661" t="s">
        <v>696</v>
      </c>
      <c r="E661" t="s">
        <v>16</v>
      </c>
      <c r="F661" t="s">
        <v>17</v>
      </c>
      <c r="G661" t="s">
        <v>18</v>
      </c>
      <c r="I661">
        <v>11</v>
      </c>
      <c r="J661">
        <v>12.2</v>
      </c>
      <c r="K661">
        <v>13.5</v>
      </c>
      <c r="L661">
        <v>5</v>
      </c>
      <c r="M661">
        <v>18.2</v>
      </c>
      <c r="N661" t="s">
        <v>670</v>
      </c>
    </row>
    <row r="662" spans="1:14">
      <c r="A662" t="s">
        <v>697</v>
      </c>
      <c r="B662" s="2" t="str">
        <f>Hyperlink("https://www.diodes.com/assets/Datasheets/SMAJ5.0CAQ-SMAJ200CAQ.pdf")</f>
        <v>https://www.diodes.com/assets/Datasheets/SMAJ5.0CAQ-SMAJ200CAQ.pdf</v>
      </c>
      <c r="C662" t="str">
        <f>Hyperlink("https://www.diodes.com/part/view/SMAJ11CAQ","SMAJ11CAQ")</f>
        <v>SMAJ11CAQ</v>
      </c>
      <c r="D662" t="s">
        <v>696</v>
      </c>
      <c r="E662" t="s">
        <v>16</v>
      </c>
      <c r="F662" t="s">
        <v>17</v>
      </c>
      <c r="G662" t="s">
        <v>21</v>
      </c>
      <c r="H662">
        <v>400</v>
      </c>
      <c r="I662">
        <v>11</v>
      </c>
      <c r="J662">
        <v>12.2</v>
      </c>
      <c r="K662">
        <v>13.5</v>
      </c>
      <c r="L662">
        <v>5</v>
      </c>
      <c r="M662">
        <v>18.2</v>
      </c>
      <c r="N662" t="s">
        <v>670</v>
      </c>
    </row>
    <row r="663" spans="1:14">
      <c r="A663" t="s">
        <v>698</v>
      </c>
      <c r="B663" s="2" t="str">
        <f>Hyperlink("https://www.diodes.com/assets/Datasheets/SMAJ5.0CAQ-SMAJ200CAQ.pdf")</f>
        <v>https://www.diodes.com/assets/Datasheets/SMAJ5.0CAQ-SMAJ200CAQ.pdf</v>
      </c>
      <c r="C663" t="str">
        <f>Hyperlink("https://www.diodes.com/part/view/SMAJ12AQ","SMAJ12AQ")</f>
        <v>SMAJ12AQ</v>
      </c>
      <c r="D663" t="s">
        <v>693</v>
      </c>
      <c r="E663" t="s">
        <v>16</v>
      </c>
      <c r="F663" t="s">
        <v>17</v>
      </c>
      <c r="G663" t="s">
        <v>18</v>
      </c>
      <c r="I663">
        <v>12</v>
      </c>
      <c r="J663">
        <v>13.3</v>
      </c>
      <c r="K663">
        <v>14.7</v>
      </c>
      <c r="L663">
        <v>5</v>
      </c>
      <c r="M663">
        <v>19.9</v>
      </c>
      <c r="N663" t="s">
        <v>670</v>
      </c>
    </row>
    <row r="664" spans="1:14">
      <c r="A664" t="s">
        <v>699</v>
      </c>
      <c r="B664" s="2" t="str">
        <f>Hyperlink("https://www.diodes.com/assets/Datasheets/SMAJ5.0CAQ-SMAJ200CAQ.pdf")</f>
        <v>https://www.diodes.com/assets/Datasheets/SMAJ5.0CAQ-SMAJ200CAQ.pdf</v>
      </c>
      <c r="C664" t="str">
        <f>Hyperlink("https://www.diodes.com/part/view/SMAJ12CAQ","SMAJ12CAQ")</f>
        <v>SMAJ12CAQ</v>
      </c>
      <c r="D664" t="s">
        <v>693</v>
      </c>
      <c r="E664" t="s">
        <v>16</v>
      </c>
      <c r="F664" t="s">
        <v>17</v>
      </c>
      <c r="G664" t="s">
        <v>21</v>
      </c>
      <c r="I664">
        <v>12</v>
      </c>
      <c r="J664">
        <v>13.3</v>
      </c>
      <c r="K664">
        <v>14.7</v>
      </c>
      <c r="L664">
        <v>5</v>
      </c>
      <c r="M664">
        <v>19.9</v>
      </c>
      <c r="N664" t="s">
        <v>670</v>
      </c>
    </row>
    <row r="665" spans="1:14">
      <c r="A665" t="s">
        <v>700</v>
      </c>
      <c r="B665" s="2" t="str">
        <f>Hyperlink("https://www.diodes.com/assets/Datasheets/SMAJ5.0CAQ-SMAJ200CAQ.pdf")</f>
        <v>https://www.diodes.com/assets/Datasheets/SMAJ5.0CAQ-SMAJ200CAQ.pdf</v>
      </c>
      <c r="C665" t="str">
        <f>Hyperlink("https://www.diodes.com/part/view/SMAJ13AQ","SMAJ13AQ")</f>
        <v>SMAJ13AQ</v>
      </c>
      <c r="D665" t="s">
        <v>693</v>
      </c>
      <c r="E665" t="s">
        <v>16</v>
      </c>
      <c r="F665" t="s">
        <v>17</v>
      </c>
      <c r="G665" t="s">
        <v>18</v>
      </c>
      <c r="I665">
        <v>13</v>
      </c>
      <c r="J665">
        <v>14.4</v>
      </c>
      <c r="K665">
        <v>15.9</v>
      </c>
      <c r="L665">
        <v>5</v>
      </c>
      <c r="M665">
        <v>21.5</v>
      </c>
      <c r="N665" t="s">
        <v>670</v>
      </c>
    </row>
    <row r="666" spans="1:14">
      <c r="A666" t="s">
        <v>701</v>
      </c>
      <c r="B666" s="2" t="str">
        <f>Hyperlink("https://www.diodes.com/assets/Datasheets/SMAJ5.0CAQ-SMAJ200CAQ.pdf")</f>
        <v>https://www.diodes.com/assets/Datasheets/SMAJ5.0CAQ-SMAJ200CAQ.pdf</v>
      </c>
      <c r="C666" t="str">
        <f>Hyperlink("https://www.diodes.com/part/view/SMAJ13CAQ","SMAJ13CAQ")</f>
        <v>SMAJ13CAQ</v>
      </c>
      <c r="D666" t="s">
        <v>693</v>
      </c>
      <c r="E666" t="s">
        <v>16</v>
      </c>
      <c r="F666" t="s">
        <v>17</v>
      </c>
      <c r="G666" t="s">
        <v>21</v>
      </c>
      <c r="I666">
        <v>13</v>
      </c>
      <c r="J666">
        <v>14.4</v>
      </c>
      <c r="K666">
        <v>15.9</v>
      </c>
      <c r="L666">
        <v>5</v>
      </c>
      <c r="M666">
        <v>21.5</v>
      </c>
      <c r="N666" t="s">
        <v>670</v>
      </c>
    </row>
    <row r="667" spans="1:14">
      <c r="A667" t="s">
        <v>702</v>
      </c>
      <c r="B667" s="2" t="str">
        <f>Hyperlink("https://www.diodes.com/assets/Datasheets/SMAJ5.0CAQ-SMAJ200CAQ.pdf")</f>
        <v>https://www.diodes.com/assets/Datasheets/SMAJ5.0CAQ-SMAJ200CAQ.pdf</v>
      </c>
      <c r="C667" t="str">
        <f>Hyperlink("https://www.diodes.com/part/view/SMAJ14AQ","SMAJ14AQ")</f>
        <v>SMAJ14AQ</v>
      </c>
      <c r="D667" t="s">
        <v>703</v>
      </c>
      <c r="E667" t="s">
        <v>16</v>
      </c>
      <c r="F667" t="s">
        <v>17</v>
      </c>
      <c r="G667" t="s">
        <v>18</v>
      </c>
      <c r="I667">
        <v>14</v>
      </c>
      <c r="J667">
        <v>15.6</v>
      </c>
      <c r="K667">
        <v>17.2</v>
      </c>
      <c r="L667">
        <v>5</v>
      </c>
      <c r="M667">
        <v>23.2</v>
      </c>
      <c r="N667" t="s">
        <v>670</v>
      </c>
    </row>
    <row r="668" spans="1:14">
      <c r="A668" t="s">
        <v>704</v>
      </c>
      <c r="B668" s="2" t="str">
        <f>Hyperlink("https://www.diodes.com/assets/Datasheets/SMAJ5.0CAQ-SMAJ200CAQ.pdf")</f>
        <v>https://www.diodes.com/assets/Datasheets/SMAJ5.0CAQ-SMAJ200CAQ.pdf</v>
      </c>
      <c r="C668" t="str">
        <f>Hyperlink("https://www.diodes.com/part/view/SMAJ14CAQ","SMAJ14CAQ")</f>
        <v>SMAJ14CAQ</v>
      </c>
      <c r="D668" t="s">
        <v>693</v>
      </c>
      <c r="E668" t="s">
        <v>16</v>
      </c>
      <c r="F668" t="s">
        <v>17</v>
      </c>
      <c r="G668" t="s">
        <v>21</v>
      </c>
      <c r="I668">
        <v>14</v>
      </c>
      <c r="J668">
        <v>15.6</v>
      </c>
      <c r="K668">
        <v>17.2</v>
      </c>
      <c r="L668">
        <v>5</v>
      </c>
      <c r="M668">
        <v>23.2</v>
      </c>
      <c r="N668" t="s">
        <v>670</v>
      </c>
    </row>
    <row r="669" spans="1:14">
      <c r="A669" t="s">
        <v>705</v>
      </c>
      <c r="B669" s="2" t="str">
        <f>Hyperlink("https://www.diodes.com/assets/Datasheets/SMAJ5.0CAQ-SMAJ200CAQ.pdf")</f>
        <v>https://www.diodes.com/assets/Datasheets/SMAJ5.0CAQ-SMAJ200CAQ.pdf</v>
      </c>
      <c r="C669" t="str">
        <f>Hyperlink("https://www.diodes.com/part/view/SMAJ15AQ","SMAJ15AQ")</f>
        <v>SMAJ15AQ</v>
      </c>
      <c r="D669" t="s">
        <v>703</v>
      </c>
      <c r="E669" t="s">
        <v>16</v>
      </c>
      <c r="F669" t="s">
        <v>17</v>
      </c>
      <c r="G669" t="s">
        <v>18</v>
      </c>
      <c r="I669">
        <v>15</v>
      </c>
      <c r="J669">
        <v>16.7</v>
      </c>
      <c r="K669">
        <v>18.5</v>
      </c>
      <c r="L669">
        <v>5</v>
      </c>
      <c r="M669">
        <v>24.4</v>
      </c>
      <c r="N669" t="s">
        <v>670</v>
      </c>
    </row>
    <row r="670" spans="1:14">
      <c r="A670" t="s">
        <v>706</v>
      </c>
      <c r="B670" s="2" t="str">
        <f>Hyperlink("https://www.diodes.com/assets/Datasheets/SMAJ5.0CAQ-SMAJ200CAQ.pdf")</f>
        <v>https://www.diodes.com/assets/Datasheets/SMAJ5.0CAQ-SMAJ200CAQ.pdf</v>
      </c>
      <c r="C670" t="str">
        <f>Hyperlink("https://www.diodes.com/part/view/SMAJ15CAQ","SMAJ15CAQ")</f>
        <v>SMAJ15CAQ</v>
      </c>
      <c r="D670" t="s">
        <v>693</v>
      </c>
      <c r="E670" t="s">
        <v>16</v>
      </c>
      <c r="F670" t="s">
        <v>17</v>
      </c>
      <c r="G670" t="s">
        <v>21</v>
      </c>
      <c r="I670">
        <v>15</v>
      </c>
      <c r="J670">
        <v>16.7</v>
      </c>
      <c r="K670">
        <v>18.5</v>
      </c>
      <c r="L670">
        <v>5</v>
      </c>
      <c r="M670">
        <v>24.4</v>
      </c>
      <c r="N670" t="s">
        <v>670</v>
      </c>
    </row>
    <row r="671" spans="1:14">
      <c r="A671" t="s">
        <v>707</v>
      </c>
      <c r="B671" s="2" t="str">
        <f>Hyperlink("https://www.diodes.com/assets/Datasheets/SMAJ5.0CAQ-SMAJ200CAQ.pdf")</f>
        <v>https://www.diodes.com/assets/Datasheets/SMAJ5.0CAQ-SMAJ200CAQ.pdf</v>
      </c>
      <c r="C671" t="str">
        <f>Hyperlink("https://www.diodes.com/part/view/SMAJ16AQ","SMAJ16AQ")</f>
        <v>SMAJ16AQ</v>
      </c>
      <c r="D671" t="s">
        <v>703</v>
      </c>
      <c r="E671" t="s">
        <v>16</v>
      </c>
      <c r="F671" t="s">
        <v>17</v>
      </c>
      <c r="G671" t="s">
        <v>18</v>
      </c>
      <c r="I671">
        <v>16</v>
      </c>
      <c r="J671">
        <v>17.8</v>
      </c>
      <c r="K671">
        <v>19.7</v>
      </c>
      <c r="L671">
        <v>5</v>
      </c>
      <c r="M671">
        <v>26</v>
      </c>
      <c r="N671" t="s">
        <v>670</v>
      </c>
    </row>
    <row r="672" spans="1:14">
      <c r="A672" t="s">
        <v>708</v>
      </c>
      <c r="B672" s="2" t="str">
        <f>Hyperlink("https://www.diodes.com/assets/Datasheets/SMAJ5.0CAQ-SMAJ200CAQ.pdf")</f>
        <v>https://www.diodes.com/assets/Datasheets/SMAJ5.0CAQ-SMAJ200CAQ.pdf</v>
      </c>
      <c r="C672" t="str">
        <f>Hyperlink("https://www.diodes.com/part/view/SMAJ16CAQ","SMAJ16CAQ")</f>
        <v>SMAJ16CAQ</v>
      </c>
      <c r="D672" t="s">
        <v>693</v>
      </c>
      <c r="E672" t="s">
        <v>16</v>
      </c>
      <c r="F672" t="s">
        <v>17</v>
      </c>
      <c r="G672" t="s">
        <v>21</v>
      </c>
      <c r="I672">
        <v>16</v>
      </c>
      <c r="J672">
        <v>17.8</v>
      </c>
      <c r="K672">
        <v>19.7</v>
      </c>
      <c r="L672">
        <v>5</v>
      </c>
      <c r="M672">
        <v>26</v>
      </c>
      <c r="N672" t="s">
        <v>670</v>
      </c>
    </row>
    <row r="673" spans="1:14">
      <c r="A673" t="s">
        <v>709</v>
      </c>
      <c r="B673" s="2" t="str">
        <f>Hyperlink("https://www.diodes.com/assets/Datasheets/SMAJ5.0CAQ-SMAJ200CAQ.pdf")</f>
        <v>https://www.diodes.com/assets/Datasheets/SMAJ5.0CAQ-SMAJ200CAQ.pdf</v>
      </c>
      <c r="C673" t="str">
        <f>Hyperlink("https://www.diodes.com/part/view/SMAJ170AQ","SMAJ170AQ")</f>
        <v>SMAJ170AQ</v>
      </c>
      <c r="D673" t="s">
        <v>690</v>
      </c>
      <c r="E673" t="s">
        <v>16</v>
      </c>
      <c r="F673" t="s">
        <v>17</v>
      </c>
      <c r="G673" t="s">
        <v>18</v>
      </c>
      <c r="I673">
        <v>170</v>
      </c>
      <c r="J673">
        <v>189</v>
      </c>
      <c r="K673">
        <v>209</v>
      </c>
      <c r="L673">
        <v>5</v>
      </c>
      <c r="M673">
        <v>275</v>
      </c>
      <c r="N673" t="s">
        <v>670</v>
      </c>
    </row>
    <row r="674" spans="1:14">
      <c r="A674" t="s">
        <v>710</v>
      </c>
      <c r="B674" s="2" t="str">
        <f>Hyperlink("https://www.diodes.com/assets/Datasheets/SMAJ5.0CAQ-SMAJ200CAQ.pdf")</f>
        <v>https://www.diodes.com/assets/Datasheets/SMAJ5.0CAQ-SMAJ200CAQ.pdf</v>
      </c>
      <c r="C674" t="str">
        <f>Hyperlink("https://www.diodes.com/part/view/SMAJ170CAQ","SMAJ170CAQ")</f>
        <v>SMAJ170CAQ</v>
      </c>
      <c r="D674" t="s">
        <v>690</v>
      </c>
      <c r="E674" t="s">
        <v>16</v>
      </c>
      <c r="F674" t="s">
        <v>17</v>
      </c>
      <c r="G674" t="s">
        <v>21</v>
      </c>
      <c r="I674">
        <v>170</v>
      </c>
      <c r="J674">
        <v>189</v>
      </c>
      <c r="K674">
        <v>209</v>
      </c>
      <c r="L674">
        <v>5</v>
      </c>
      <c r="M674">
        <v>275</v>
      </c>
      <c r="N674" t="s">
        <v>670</v>
      </c>
    </row>
    <row r="675" spans="1:14">
      <c r="A675" t="s">
        <v>711</v>
      </c>
      <c r="B675" s="2" t="str">
        <f>Hyperlink("https://www.diodes.com/assets/Datasheets/SMAJ5.0CAQ-SMAJ200CAQ.pdf")</f>
        <v>https://www.diodes.com/assets/Datasheets/SMAJ5.0CAQ-SMAJ200CAQ.pdf</v>
      </c>
      <c r="C675" t="str">
        <f>Hyperlink("https://www.diodes.com/part/view/SMAJ17AQ","SMAJ17AQ")</f>
        <v>SMAJ17AQ</v>
      </c>
      <c r="D675" t="s">
        <v>703</v>
      </c>
      <c r="E675" t="s">
        <v>16</v>
      </c>
      <c r="F675" t="s">
        <v>17</v>
      </c>
      <c r="G675" t="s">
        <v>18</v>
      </c>
      <c r="I675">
        <v>17</v>
      </c>
      <c r="J675">
        <v>18.9</v>
      </c>
      <c r="K675">
        <v>20.9</v>
      </c>
      <c r="L675">
        <v>5</v>
      </c>
      <c r="M675">
        <v>27.6</v>
      </c>
      <c r="N675" t="s">
        <v>670</v>
      </c>
    </row>
    <row r="676" spans="1:14">
      <c r="A676" t="s">
        <v>712</v>
      </c>
      <c r="B676" s="2" t="str">
        <f>Hyperlink("https://www.diodes.com/assets/Datasheets/SMAJ5.0CAQ-SMAJ200CAQ.pdf")</f>
        <v>https://www.diodes.com/assets/Datasheets/SMAJ5.0CAQ-SMAJ200CAQ.pdf</v>
      </c>
      <c r="C676" t="str">
        <f>Hyperlink("https://www.diodes.com/part/view/SMAJ17CAQ","SMAJ17CAQ")</f>
        <v>SMAJ17CAQ</v>
      </c>
      <c r="D676" t="s">
        <v>693</v>
      </c>
      <c r="E676" t="s">
        <v>16</v>
      </c>
      <c r="F676" t="s">
        <v>17</v>
      </c>
      <c r="G676" t="s">
        <v>21</v>
      </c>
      <c r="I676">
        <v>17</v>
      </c>
      <c r="J676">
        <v>18.9</v>
      </c>
      <c r="K676">
        <v>20.9</v>
      </c>
      <c r="L676">
        <v>5</v>
      </c>
      <c r="M676">
        <v>27.6</v>
      </c>
      <c r="N676" t="s">
        <v>670</v>
      </c>
    </row>
    <row r="677" spans="1:14">
      <c r="A677" t="s">
        <v>713</v>
      </c>
      <c r="B677" s="2" t="str">
        <f>Hyperlink("https://www.diodes.com/assets/Datasheets/SMAJ5.0CAQ-SMAJ200CAQ.pdf")</f>
        <v>https://www.diodes.com/assets/Datasheets/SMAJ5.0CAQ-SMAJ200CAQ.pdf</v>
      </c>
      <c r="C677" t="str">
        <f>Hyperlink("https://www.diodes.com/part/view/SMAJ18AQ","SMAJ18AQ")</f>
        <v>SMAJ18AQ</v>
      </c>
      <c r="D677" t="s">
        <v>703</v>
      </c>
      <c r="E677" t="s">
        <v>16</v>
      </c>
      <c r="F677" t="s">
        <v>17</v>
      </c>
      <c r="G677" t="s">
        <v>18</v>
      </c>
      <c r="I677">
        <v>18</v>
      </c>
      <c r="J677">
        <v>20</v>
      </c>
      <c r="K677">
        <v>22.1</v>
      </c>
      <c r="L677">
        <v>5</v>
      </c>
      <c r="M677">
        <v>29.2</v>
      </c>
      <c r="N677" t="s">
        <v>670</v>
      </c>
    </row>
    <row r="678" spans="1:14">
      <c r="A678" t="s">
        <v>714</v>
      </c>
      <c r="B678" s="2" t="str">
        <f>Hyperlink("https://www.diodes.com/assets/Datasheets/SMAJ5.0CAQ-SMAJ200CAQ.pdf")</f>
        <v>https://www.diodes.com/assets/Datasheets/SMAJ5.0CAQ-SMAJ200CAQ.pdf</v>
      </c>
      <c r="C678" t="str">
        <f>Hyperlink("https://www.diodes.com/part/view/SMAJ18CAQ","SMAJ18CAQ")</f>
        <v>SMAJ18CAQ</v>
      </c>
      <c r="D678" t="s">
        <v>693</v>
      </c>
      <c r="E678" t="s">
        <v>16</v>
      </c>
      <c r="F678" t="s">
        <v>17</v>
      </c>
      <c r="G678" t="s">
        <v>21</v>
      </c>
      <c r="I678">
        <v>18</v>
      </c>
      <c r="J678">
        <v>20</v>
      </c>
      <c r="K678">
        <v>22.1</v>
      </c>
      <c r="L678">
        <v>5</v>
      </c>
      <c r="M678">
        <v>29.2</v>
      </c>
      <c r="N678" t="s">
        <v>670</v>
      </c>
    </row>
    <row r="679" spans="1:14">
      <c r="A679" t="s">
        <v>715</v>
      </c>
      <c r="B679" s="2" t="str">
        <f>Hyperlink("https://www.diodes.com/assets/Datasheets/SMAJ5.0CAQ-SMAJ200CAQ.pdf")</f>
        <v>https://www.diodes.com/assets/Datasheets/SMAJ5.0CAQ-SMAJ200CAQ.pdf</v>
      </c>
      <c r="C679" t="str">
        <f>Hyperlink("https://www.diodes.com/part/view/SMAJ200AQ","SMAJ200AQ")</f>
        <v>SMAJ200AQ</v>
      </c>
      <c r="D679" t="s">
        <v>690</v>
      </c>
      <c r="E679" t="s">
        <v>16</v>
      </c>
      <c r="F679" t="s">
        <v>17</v>
      </c>
      <c r="G679" t="s">
        <v>18</v>
      </c>
      <c r="I679">
        <v>200</v>
      </c>
      <c r="J679">
        <v>224</v>
      </c>
      <c r="K679">
        <v>248</v>
      </c>
      <c r="L679">
        <v>5</v>
      </c>
      <c r="M679">
        <v>324</v>
      </c>
      <c r="N679" t="s">
        <v>670</v>
      </c>
    </row>
    <row r="680" spans="1:14">
      <c r="A680" t="s">
        <v>716</v>
      </c>
      <c r="B680" s="2" t="str">
        <f>Hyperlink("https://www.diodes.com/assets/Datasheets/SMAJ5.0CAQ-SMAJ200CAQ.pdf")</f>
        <v>https://www.diodes.com/assets/Datasheets/SMAJ5.0CAQ-SMAJ200CAQ.pdf</v>
      </c>
      <c r="C680" t="str">
        <f>Hyperlink("https://www.diodes.com/part/view/SMAJ200CAQ","SMAJ200CAQ")</f>
        <v>SMAJ200CAQ</v>
      </c>
      <c r="D680" t="s">
        <v>690</v>
      </c>
      <c r="E680" t="s">
        <v>16</v>
      </c>
      <c r="F680" t="s">
        <v>17</v>
      </c>
      <c r="G680" t="s">
        <v>21</v>
      </c>
      <c r="I680">
        <v>200</v>
      </c>
      <c r="J680">
        <v>224</v>
      </c>
      <c r="K680">
        <v>248</v>
      </c>
      <c r="L680">
        <v>5</v>
      </c>
      <c r="M680">
        <v>324</v>
      </c>
      <c r="N680" t="s">
        <v>670</v>
      </c>
    </row>
    <row r="681" spans="1:14">
      <c r="A681" t="s">
        <v>717</v>
      </c>
      <c r="B681" s="2" t="str">
        <f>Hyperlink("https://www.diodes.com/assets/Datasheets/SMAJ5.0CAQ-SMAJ200CAQ.pdf")</f>
        <v>https://www.diodes.com/assets/Datasheets/SMAJ5.0CAQ-SMAJ200CAQ.pdf</v>
      </c>
      <c r="C681" t="str">
        <f>Hyperlink("https://www.diodes.com/part/view/SMAJ20AQ","SMAJ20AQ")</f>
        <v>SMAJ20AQ</v>
      </c>
      <c r="D681" t="s">
        <v>703</v>
      </c>
      <c r="E681" t="s">
        <v>16</v>
      </c>
      <c r="F681" t="s">
        <v>17</v>
      </c>
      <c r="G681" t="s">
        <v>18</v>
      </c>
      <c r="I681">
        <v>20</v>
      </c>
      <c r="J681">
        <v>22.2</v>
      </c>
      <c r="K681">
        <v>24.5</v>
      </c>
      <c r="L681">
        <v>5</v>
      </c>
      <c r="M681">
        <v>32.4</v>
      </c>
      <c r="N681" t="s">
        <v>670</v>
      </c>
    </row>
    <row r="682" spans="1:14">
      <c r="A682" t="s">
        <v>718</v>
      </c>
      <c r="B682" s="2" t="str">
        <f>Hyperlink("https://www.diodes.com/assets/Datasheets/SMAJ5.0CAQ-SMAJ200CAQ.pdf")</f>
        <v>https://www.diodes.com/assets/Datasheets/SMAJ5.0CAQ-SMAJ200CAQ.pdf</v>
      </c>
      <c r="C682" t="str">
        <f>Hyperlink("https://www.diodes.com/part/view/SMAJ20CAQ","SMAJ20CAQ")</f>
        <v>SMAJ20CAQ</v>
      </c>
      <c r="D682" t="s">
        <v>693</v>
      </c>
      <c r="E682" t="s">
        <v>16</v>
      </c>
      <c r="F682" t="s">
        <v>17</v>
      </c>
      <c r="G682" t="s">
        <v>21</v>
      </c>
      <c r="I682">
        <v>20</v>
      </c>
      <c r="J682">
        <v>22.2</v>
      </c>
      <c r="K682">
        <v>24.5</v>
      </c>
      <c r="L682">
        <v>5</v>
      </c>
      <c r="M682">
        <v>32.4</v>
      </c>
      <c r="N682" t="s">
        <v>670</v>
      </c>
    </row>
    <row r="683" spans="1:14">
      <c r="A683" t="s">
        <v>719</v>
      </c>
      <c r="B683" s="2" t="str">
        <f>Hyperlink("https://www.diodes.com/assets/Datasheets/SMAJ5.0CAQ-SMAJ200CAQ.pdf")</f>
        <v>https://www.diodes.com/assets/Datasheets/SMAJ5.0CAQ-SMAJ200CAQ.pdf</v>
      </c>
      <c r="C683" t="str">
        <f>Hyperlink("https://www.diodes.com/part/view/SMAJ22AQ","SMAJ22AQ")</f>
        <v>SMAJ22AQ</v>
      </c>
      <c r="D683" t="s">
        <v>703</v>
      </c>
      <c r="E683" t="s">
        <v>16</v>
      </c>
      <c r="F683" t="s">
        <v>17</v>
      </c>
      <c r="G683" t="s">
        <v>18</v>
      </c>
      <c r="I683">
        <v>22</v>
      </c>
      <c r="J683">
        <v>24.4</v>
      </c>
      <c r="K683">
        <v>26.9</v>
      </c>
      <c r="L683">
        <v>5</v>
      </c>
      <c r="M683">
        <v>35.5</v>
      </c>
      <c r="N683" t="s">
        <v>670</v>
      </c>
    </row>
    <row r="684" spans="1:14">
      <c r="A684" t="s">
        <v>720</v>
      </c>
      <c r="B684" s="2" t="str">
        <f>Hyperlink("https://www.diodes.com/assets/Datasheets/SMAJ5.0CAQ-SMAJ200CAQ.pdf")</f>
        <v>https://www.diodes.com/assets/Datasheets/SMAJ5.0CAQ-SMAJ200CAQ.pdf</v>
      </c>
      <c r="C684" t="str">
        <f>Hyperlink("https://www.diodes.com/part/view/SMAJ22CAQ","SMAJ22CAQ")</f>
        <v>SMAJ22CAQ</v>
      </c>
      <c r="D684" t="s">
        <v>693</v>
      </c>
      <c r="E684" t="s">
        <v>16</v>
      </c>
      <c r="F684" t="s">
        <v>17</v>
      </c>
      <c r="G684" t="s">
        <v>21</v>
      </c>
      <c r="I684">
        <v>22</v>
      </c>
      <c r="J684">
        <v>24.4</v>
      </c>
      <c r="K684">
        <v>26.9</v>
      </c>
      <c r="L684">
        <v>5</v>
      </c>
      <c r="M684">
        <v>35.5</v>
      </c>
      <c r="N684" t="s">
        <v>670</v>
      </c>
    </row>
    <row r="685" spans="1:14">
      <c r="A685" t="s">
        <v>721</v>
      </c>
      <c r="B685" s="2" t="str">
        <f>Hyperlink("https://www.diodes.com/assets/Datasheets/SMAJ5.0CAQ-SMAJ200CAQ.pdf")</f>
        <v>https://www.diodes.com/assets/Datasheets/SMAJ5.0CAQ-SMAJ200CAQ.pdf</v>
      </c>
      <c r="C685" t="str">
        <f>Hyperlink("https://www.diodes.com/part/view/SMAJ24AQ","SMAJ24AQ")</f>
        <v>SMAJ24AQ</v>
      </c>
      <c r="D685" t="s">
        <v>703</v>
      </c>
      <c r="E685" t="s">
        <v>16</v>
      </c>
      <c r="F685" t="s">
        <v>17</v>
      </c>
      <c r="G685" t="s">
        <v>18</v>
      </c>
      <c r="I685">
        <v>24</v>
      </c>
      <c r="J685">
        <v>26.7</v>
      </c>
      <c r="K685">
        <v>29.5</v>
      </c>
      <c r="L685">
        <v>5</v>
      </c>
      <c r="M685">
        <v>38.9</v>
      </c>
      <c r="N685" t="s">
        <v>670</v>
      </c>
    </row>
    <row r="686" spans="1:14">
      <c r="A686" t="s">
        <v>722</v>
      </c>
      <c r="B686" s="2" t="str">
        <f>Hyperlink("https://www.diodes.com/assets/Datasheets/SMAJ5.0CAQ-SMAJ200CAQ.pdf")</f>
        <v>https://www.diodes.com/assets/Datasheets/SMAJ5.0CAQ-SMAJ200CAQ.pdf</v>
      </c>
      <c r="C686" t="str">
        <f>Hyperlink("https://www.diodes.com/part/view/SMAJ24CAQ","SMAJ24CAQ")</f>
        <v>SMAJ24CAQ</v>
      </c>
      <c r="D686" t="s">
        <v>693</v>
      </c>
      <c r="E686" t="s">
        <v>16</v>
      </c>
      <c r="F686" t="s">
        <v>17</v>
      </c>
      <c r="G686" t="s">
        <v>21</v>
      </c>
      <c r="I686">
        <v>24</v>
      </c>
      <c r="J686">
        <v>26.7</v>
      </c>
      <c r="K686">
        <v>29.5</v>
      </c>
      <c r="L686">
        <v>5</v>
      </c>
      <c r="M686">
        <v>38.9</v>
      </c>
      <c r="N686" t="s">
        <v>670</v>
      </c>
    </row>
    <row r="687" spans="1:14">
      <c r="A687" t="s">
        <v>723</v>
      </c>
      <c r="B687" s="2" t="str">
        <f>Hyperlink("https://www.diodes.com/assets/Datasheets/SMAJ5.0CAQ-SMAJ200CAQ.pdf")</f>
        <v>https://www.diodes.com/assets/Datasheets/SMAJ5.0CAQ-SMAJ200CAQ.pdf</v>
      </c>
      <c r="C687" t="str">
        <f>Hyperlink("https://www.diodes.com/part/view/SMAJ26AQ","SMAJ26AQ")</f>
        <v>SMAJ26AQ</v>
      </c>
      <c r="D687" t="s">
        <v>703</v>
      </c>
      <c r="E687" t="s">
        <v>16</v>
      </c>
      <c r="F687" t="s">
        <v>17</v>
      </c>
      <c r="G687" t="s">
        <v>18</v>
      </c>
      <c r="I687">
        <v>26</v>
      </c>
      <c r="J687">
        <v>28.9</v>
      </c>
      <c r="K687">
        <v>31.9</v>
      </c>
      <c r="L687">
        <v>5</v>
      </c>
      <c r="M687">
        <v>42.1</v>
      </c>
      <c r="N687" t="s">
        <v>670</v>
      </c>
    </row>
    <row r="688" spans="1:14">
      <c r="A688" t="s">
        <v>724</v>
      </c>
      <c r="B688" s="2" t="str">
        <f>Hyperlink("https://www.diodes.com/assets/Datasheets/SMAJ5.0CAQ-SMAJ200CAQ.pdf")</f>
        <v>https://www.diodes.com/assets/Datasheets/SMAJ5.0CAQ-SMAJ200CAQ.pdf</v>
      </c>
      <c r="C688" t="str">
        <f>Hyperlink("https://www.diodes.com/part/view/SMAJ26CAQ","SMAJ26CAQ")</f>
        <v>SMAJ26CAQ</v>
      </c>
      <c r="D688" t="s">
        <v>693</v>
      </c>
      <c r="E688" t="s">
        <v>16</v>
      </c>
      <c r="F688" t="s">
        <v>17</v>
      </c>
      <c r="G688" t="s">
        <v>21</v>
      </c>
      <c r="I688">
        <v>26</v>
      </c>
      <c r="J688">
        <v>28.9</v>
      </c>
      <c r="K688">
        <v>31.9</v>
      </c>
      <c r="L688">
        <v>5</v>
      </c>
      <c r="M688">
        <v>42.1</v>
      </c>
      <c r="N688" t="s">
        <v>670</v>
      </c>
    </row>
    <row r="689" spans="1:14">
      <c r="A689" t="s">
        <v>725</v>
      </c>
      <c r="B689" s="2" t="str">
        <f>Hyperlink("https://www.diodes.com/assets/Datasheets/SMAJ5.0CAQ-SMAJ200CAQ.pdf")</f>
        <v>https://www.diodes.com/assets/Datasheets/SMAJ5.0CAQ-SMAJ200CAQ.pdf</v>
      </c>
      <c r="C689" t="str">
        <f>Hyperlink("https://www.diodes.com/part/view/SMAJ28AQ","SMAJ28AQ")</f>
        <v>SMAJ28AQ</v>
      </c>
      <c r="D689" t="s">
        <v>703</v>
      </c>
      <c r="E689" t="s">
        <v>16</v>
      </c>
      <c r="F689" t="s">
        <v>17</v>
      </c>
      <c r="G689" t="s">
        <v>18</v>
      </c>
      <c r="I689">
        <v>28</v>
      </c>
      <c r="J689">
        <v>31.1</v>
      </c>
      <c r="K689">
        <v>34.4</v>
      </c>
      <c r="L689">
        <v>5</v>
      </c>
      <c r="M689">
        <v>45.4</v>
      </c>
      <c r="N689" t="s">
        <v>670</v>
      </c>
    </row>
    <row r="690" spans="1:14">
      <c r="A690" t="s">
        <v>726</v>
      </c>
      <c r="B690" s="2" t="str">
        <f>Hyperlink("https://www.diodes.com/assets/Datasheets/SMAJ5.0CAQ-SMAJ200CAQ.pdf")</f>
        <v>https://www.diodes.com/assets/Datasheets/SMAJ5.0CAQ-SMAJ200CAQ.pdf</v>
      </c>
      <c r="C690" t="str">
        <f>Hyperlink("https://www.diodes.com/part/view/SMAJ28CAQ","SMAJ28CAQ")</f>
        <v>SMAJ28CAQ</v>
      </c>
      <c r="D690" t="s">
        <v>693</v>
      </c>
      <c r="E690" t="s">
        <v>16</v>
      </c>
      <c r="F690" t="s">
        <v>17</v>
      </c>
      <c r="G690" t="s">
        <v>21</v>
      </c>
      <c r="I690">
        <v>28</v>
      </c>
      <c r="J690">
        <v>31.1</v>
      </c>
      <c r="K690">
        <v>34.4</v>
      </c>
      <c r="L690">
        <v>5</v>
      </c>
      <c r="M690">
        <v>45.4</v>
      </c>
      <c r="N690" t="s">
        <v>670</v>
      </c>
    </row>
    <row r="691" spans="1:14">
      <c r="A691" t="s">
        <v>727</v>
      </c>
      <c r="B691" s="2" t="str">
        <f>Hyperlink("https://www.diodes.com/assets/Datasheets/SMAJ5.0CAQ-SMAJ200CAQ.pdf")</f>
        <v>https://www.diodes.com/assets/Datasheets/SMAJ5.0CAQ-SMAJ200CAQ.pdf</v>
      </c>
      <c r="C691" t="str">
        <f>Hyperlink("https://www.diodes.com/part/view/SMAJ30AQ","SMAJ30AQ")</f>
        <v>SMAJ30AQ</v>
      </c>
      <c r="D691" t="s">
        <v>703</v>
      </c>
      <c r="E691" t="s">
        <v>16</v>
      </c>
      <c r="F691" t="s">
        <v>17</v>
      </c>
      <c r="G691" t="s">
        <v>18</v>
      </c>
      <c r="I691">
        <v>30</v>
      </c>
      <c r="J691">
        <v>33.3</v>
      </c>
      <c r="K691">
        <v>36.8</v>
      </c>
      <c r="L691">
        <v>5</v>
      </c>
      <c r="M691">
        <v>48.4</v>
      </c>
      <c r="N691" t="s">
        <v>670</v>
      </c>
    </row>
    <row r="692" spans="1:14">
      <c r="A692" t="s">
        <v>728</v>
      </c>
      <c r="B692" s="2" t="str">
        <f>Hyperlink("https://www.diodes.com/assets/Datasheets/SMAJ5.0CAQ-SMAJ200CAQ.pdf")</f>
        <v>https://www.diodes.com/assets/Datasheets/SMAJ5.0CAQ-SMAJ200CAQ.pdf</v>
      </c>
      <c r="C692" t="str">
        <f>Hyperlink("https://www.diodes.com/part/view/SMAJ30CAQ","SMAJ30CAQ")</f>
        <v>SMAJ30CAQ</v>
      </c>
      <c r="D692" t="s">
        <v>693</v>
      </c>
      <c r="E692" t="s">
        <v>16</v>
      </c>
      <c r="F692" t="s">
        <v>17</v>
      </c>
      <c r="G692" t="s">
        <v>21</v>
      </c>
      <c r="I692">
        <v>30</v>
      </c>
      <c r="J692">
        <v>33.3</v>
      </c>
      <c r="K692">
        <v>36.8</v>
      </c>
      <c r="L692">
        <v>5</v>
      </c>
      <c r="M692">
        <v>48.4</v>
      </c>
      <c r="N692" t="s">
        <v>670</v>
      </c>
    </row>
    <row r="693" spans="1:14">
      <c r="A693" t="s">
        <v>729</v>
      </c>
      <c r="B693" s="2" t="str">
        <f>Hyperlink("https://www.diodes.com/assets/Datasheets/SMAJ5.0CAQ-SMAJ200CAQ.pdf")</f>
        <v>https://www.diodes.com/assets/Datasheets/SMAJ5.0CAQ-SMAJ200CAQ.pdf</v>
      </c>
      <c r="C693" t="str">
        <f>Hyperlink("https://www.diodes.com/part/view/SMAJ33AQ","SMAJ33AQ")</f>
        <v>SMAJ33AQ</v>
      </c>
      <c r="D693" t="s">
        <v>703</v>
      </c>
      <c r="E693" t="s">
        <v>16</v>
      </c>
      <c r="F693" t="s">
        <v>17</v>
      </c>
      <c r="G693" t="s">
        <v>18</v>
      </c>
      <c r="I693">
        <v>33</v>
      </c>
      <c r="J693">
        <v>36.7</v>
      </c>
      <c r="K693">
        <v>40.6</v>
      </c>
      <c r="L693">
        <v>5</v>
      </c>
      <c r="M693">
        <v>53.3</v>
      </c>
      <c r="N693" t="s">
        <v>670</v>
      </c>
    </row>
    <row r="694" spans="1:14">
      <c r="A694" t="s">
        <v>730</v>
      </c>
      <c r="B694" s="2" t="str">
        <f>Hyperlink("https://www.diodes.com/assets/Datasheets/SMAJ5.0CAQ-SMAJ200CAQ.pdf")</f>
        <v>https://www.diodes.com/assets/Datasheets/SMAJ5.0CAQ-SMAJ200CAQ.pdf</v>
      </c>
      <c r="C694" t="str">
        <f>Hyperlink("https://www.diodes.com/part/view/SMAJ33CAQ","SMAJ33CAQ")</f>
        <v>SMAJ33CAQ</v>
      </c>
      <c r="D694" t="s">
        <v>693</v>
      </c>
      <c r="E694" t="s">
        <v>16</v>
      </c>
      <c r="F694" t="s">
        <v>17</v>
      </c>
      <c r="G694" t="s">
        <v>21</v>
      </c>
      <c r="I694">
        <v>33</v>
      </c>
      <c r="J694">
        <v>36.7</v>
      </c>
      <c r="K694">
        <v>40.6</v>
      </c>
      <c r="L694">
        <v>5</v>
      </c>
      <c r="M694">
        <v>53.3</v>
      </c>
      <c r="N694" t="s">
        <v>670</v>
      </c>
    </row>
    <row r="695" spans="1:14">
      <c r="A695" t="s">
        <v>731</v>
      </c>
      <c r="B695" s="2" t="str">
        <f>Hyperlink("https://www.diodes.com/assets/Datasheets/SMAJ5.0CAQ-SMAJ200CAQ.pdf")</f>
        <v>https://www.diodes.com/assets/Datasheets/SMAJ5.0CAQ-SMAJ200CAQ.pdf</v>
      </c>
      <c r="C695" t="str">
        <f>Hyperlink("https://www.diodes.com/part/view/SMAJ36AQ","SMAJ36AQ")</f>
        <v>SMAJ36AQ</v>
      </c>
      <c r="D695" t="s">
        <v>703</v>
      </c>
      <c r="E695" t="s">
        <v>16</v>
      </c>
      <c r="F695" t="s">
        <v>17</v>
      </c>
      <c r="G695" t="s">
        <v>18</v>
      </c>
      <c r="I695">
        <v>36</v>
      </c>
      <c r="J695">
        <v>40</v>
      </c>
      <c r="K695">
        <v>44.2</v>
      </c>
      <c r="L695">
        <v>5</v>
      </c>
      <c r="M695">
        <v>58.1</v>
      </c>
      <c r="N695" t="s">
        <v>670</v>
      </c>
    </row>
    <row r="696" spans="1:14">
      <c r="A696" t="s">
        <v>732</v>
      </c>
      <c r="B696" s="2" t="str">
        <f>Hyperlink("https://www.diodes.com/assets/Datasheets/SMAJ5.0CAQ-SMAJ200CAQ.pdf")</f>
        <v>https://www.diodes.com/assets/Datasheets/SMAJ5.0CAQ-SMAJ200CAQ.pdf</v>
      </c>
      <c r="C696" t="str">
        <f>Hyperlink("https://www.diodes.com/part/view/SMAJ36CAQ","SMAJ36CAQ")</f>
        <v>SMAJ36CAQ</v>
      </c>
      <c r="D696" t="s">
        <v>693</v>
      </c>
      <c r="E696" t="s">
        <v>16</v>
      </c>
      <c r="F696" t="s">
        <v>17</v>
      </c>
      <c r="G696" t="s">
        <v>21</v>
      </c>
      <c r="I696">
        <v>36</v>
      </c>
      <c r="J696">
        <v>40</v>
      </c>
      <c r="K696">
        <v>44.2</v>
      </c>
      <c r="L696">
        <v>5</v>
      </c>
      <c r="M696">
        <v>58.1</v>
      </c>
      <c r="N696" t="s">
        <v>670</v>
      </c>
    </row>
    <row r="697" spans="1:14">
      <c r="A697" t="s">
        <v>733</v>
      </c>
      <c r="B697" s="2" t="str">
        <f>Hyperlink("https://www.diodes.com/assets/Datasheets/SMAJ5.0CAQ-SMAJ200CAQ.pdf")</f>
        <v>https://www.diodes.com/assets/Datasheets/SMAJ5.0CAQ-SMAJ200CAQ.pdf</v>
      </c>
      <c r="C697" t="str">
        <f>Hyperlink("https://www.diodes.com/part/view/SMAJ40AQ","SMAJ40AQ")</f>
        <v>SMAJ40AQ</v>
      </c>
      <c r="D697" t="s">
        <v>693</v>
      </c>
      <c r="E697" t="s">
        <v>16</v>
      </c>
      <c r="F697" t="s">
        <v>17</v>
      </c>
      <c r="G697" t="s">
        <v>18</v>
      </c>
      <c r="I697">
        <v>40</v>
      </c>
      <c r="J697">
        <v>44.4</v>
      </c>
      <c r="K697">
        <v>49.1</v>
      </c>
      <c r="L697">
        <v>5</v>
      </c>
      <c r="M697">
        <v>64.5</v>
      </c>
      <c r="N697" t="s">
        <v>670</v>
      </c>
    </row>
    <row r="698" spans="1:14">
      <c r="A698" t="s">
        <v>734</v>
      </c>
      <c r="B698" s="2" t="str">
        <f>Hyperlink("https://www.diodes.com/assets/Datasheets/SMAJ5.0CAQ-SMAJ200CAQ.pdf")</f>
        <v>https://www.diodes.com/assets/Datasheets/SMAJ5.0CAQ-SMAJ200CAQ.pdf</v>
      </c>
      <c r="C698" t="str">
        <f>Hyperlink("https://www.diodes.com/part/view/SMAJ40CAQ","SMAJ40CAQ")</f>
        <v>SMAJ40CAQ</v>
      </c>
      <c r="D698" t="s">
        <v>693</v>
      </c>
      <c r="E698" t="s">
        <v>16</v>
      </c>
      <c r="F698" t="s">
        <v>17</v>
      </c>
      <c r="G698" t="s">
        <v>21</v>
      </c>
      <c r="I698">
        <v>40</v>
      </c>
      <c r="J698">
        <v>44.4</v>
      </c>
      <c r="K698">
        <v>49.1</v>
      </c>
      <c r="L698">
        <v>5</v>
      </c>
      <c r="M698">
        <v>64.5</v>
      </c>
      <c r="N698" t="s">
        <v>670</v>
      </c>
    </row>
    <row r="699" spans="1:14">
      <c r="A699" t="s">
        <v>735</v>
      </c>
      <c r="B699" s="2" t="str">
        <f>Hyperlink("https://www.diodes.com/assets/Datasheets/SMAJ5.0CAQ-SMAJ200CAQ.pdf")</f>
        <v>https://www.diodes.com/assets/Datasheets/SMAJ5.0CAQ-SMAJ200CAQ.pdf</v>
      </c>
      <c r="C699" t="str">
        <f>Hyperlink("https://www.diodes.com/part/view/SMAJ43AQ","SMAJ43AQ")</f>
        <v>SMAJ43AQ</v>
      </c>
      <c r="D699" t="s">
        <v>693</v>
      </c>
      <c r="E699" t="s">
        <v>16</v>
      </c>
      <c r="F699" t="s">
        <v>17</v>
      </c>
      <c r="G699" t="s">
        <v>18</v>
      </c>
      <c r="I699">
        <v>43</v>
      </c>
      <c r="J699">
        <v>47.8</v>
      </c>
      <c r="K699">
        <v>52.8</v>
      </c>
      <c r="L699">
        <v>5</v>
      </c>
      <c r="M699">
        <v>69.4</v>
      </c>
      <c r="N699" t="s">
        <v>670</v>
      </c>
    </row>
    <row r="700" spans="1:14">
      <c r="A700" t="s">
        <v>736</v>
      </c>
      <c r="B700" s="2" t="str">
        <f>Hyperlink("https://www.diodes.com/assets/Datasheets/SMAJ5.0CAQ-SMAJ200CAQ.pdf")</f>
        <v>https://www.diodes.com/assets/Datasheets/SMAJ5.0CAQ-SMAJ200CAQ.pdf</v>
      </c>
      <c r="C700" t="str">
        <f>Hyperlink("https://www.diodes.com/part/view/SMAJ43CAQ","SMAJ43CAQ")</f>
        <v>SMAJ43CAQ</v>
      </c>
      <c r="D700" t="s">
        <v>693</v>
      </c>
      <c r="E700" t="s">
        <v>16</v>
      </c>
      <c r="F700" t="s">
        <v>17</v>
      </c>
      <c r="G700" t="s">
        <v>21</v>
      </c>
      <c r="I700">
        <v>43</v>
      </c>
      <c r="J700">
        <v>47.8</v>
      </c>
      <c r="K700">
        <v>52.8</v>
      </c>
      <c r="L700">
        <v>5</v>
      </c>
      <c r="M700">
        <v>5.7</v>
      </c>
      <c r="N700" t="s">
        <v>670</v>
      </c>
    </row>
    <row r="701" spans="1:14">
      <c r="A701" t="s">
        <v>737</v>
      </c>
      <c r="B701" s="2" t="str">
        <f>Hyperlink("https://www.diodes.com/assets/Datasheets/SMAJ5.0CAQ-SMAJ200CAQ.pdf")</f>
        <v>https://www.diodes.com/assets/Datasheets/SMAJ5.0CAQ-SMAJ200CAQ.pdf</v>
      </c>
      <c r="C701" t="str">
        <f>Hyperlink("https://www.diodes.com/part/view/SMAJ48AQ","SMAJ48AQ")</f>
        <v>SMAJ48AQ</v>
      </c>
      <c r="D701" t="s">
        <v>693</v>
      </c>
      <c r="E701" t="s">
        <v>16</v>
      </c>
      <c r="F701" t="s">
        <v>17</v>
      </c>
      <c r="G701" t="s">
        <v>18</v>
      </c>
      <c r="I701">
        <v>48</v>
      </c>
      <c r="J701">
        <v>53.3</v>
      </c>
      <c r="K701">
        <v>58.9</v>
      </c>
      <c r="L701">
        <v>5</v>
      </c>
      <c r="M701">
        <v>77.4</v>
      </c>
      <c r="N701" t="s">
        <v>670</v>
      </c>
    </row>
    <row r="702" spans="1:14">
      <c r="A702" t="s">
        <v>738</v>
      </c>
      <c r="B702" s="2" t="str">
        <f>Hyperlink("https://www.diodes.com/assets/Datasheets/SMAJ5.0CAQ-SMAJ200CAQ.pdf")</f>
        <v>https://www.diodes.com/assets/Datasheets/SMAJ5.0CAQ-SMAJ200CAQ.pdf</v>
      </c>
      <c r="C702" t="str">
        <f>Hyperlink("https://www.diodes.com/part/view/SMAJ48CAQ","SMAJ48CAQ")</f>
        <v>SMAJ48CAQ</v>
      </c>
      <c r="D702" t="s">
        <v>693</v>
      </c>
      <c r="E702" t="s">
        <v>16</v>
      </c>
      <c r="F702" t="s">
        <v>17</v>
      </c>
      <c r="G702" t="s">
        <v>21</v>
      </c>
      <c r="I702">
        <v>48</v>
      </c>
      <c r="J702">
        <v>53.3</v>
      </c>
      <c r="K702">
        <v>58.9</v>
      </c>
      <c r="L702">
        <v>5</v>
      </c>
      <c r="M702">
        <v>77.4</v>
      </c>
      <c r="N702" t="s">
        <v>670</v>
      </c>
    </row>
    <row r="703" spans="1:14">
      <c r="A703" t="s">
        <v>739</v>
      </c>
      <c r="B703" s="2" t="str">
        <f>Hyperlink("https://www.diodes.com/assets/Datasheets/SMAJ5.0CAQ-SMAJ200CAQ.pdf")</f>
        <v>https://www.diodes.com/assets/Datasheets/SMAJ5.0CAQ-SMAJ200CAQ.pdf</v>
      </c>
      <c r="C703" t="str">
        <f>Hyperlink("https://www.diodes.com/part/view/SMAJ5.0AQ","SMAJ5.0AQ")</f>
        <v>SMAJ5.0AQ</v>
      </c>
      <c r="D703" t="s">
        <v>693</v>
      </c>
      <c r="E703" t="s">
        <v>16</v>
      </c>
      <c r="F703" t="s">
        <v>17</v>
      </c>
      <c r="G703" t="s">
        <v>18</v>
      </c>
      <c r="I703">
        <v>5</v>
      </c>
      <c r="J703">
        <v>6.4</v>
      </c>
      <c r="K703">
        <v>7.25</v>
      </c>
      <c r="L703">
        <v>800</v>
      </c>
      <c r="M703">
        <v>9.2</v>
      </c>
      <c r="N703" t="s">
        <v>670</v>
      </c>
    </row>
    <row r="704" spans="1:14">
      <c r="A704" t="s">
        <v>740</v>
      </c>
      <c r="B704" s="2" t="str">
        <f>Hyperlink("https://www.diodes.com/assets/Datasheets/SMAJ5.0CAQ-SMAJ200CAQ.pdf")</f>
        <v>https://www.diodes.com/assets/Datasheets/SMAJ5.0CAQ-SMAJ200CAQ.pdf</v>
      </c>
      <c r="C704" t="str">
        <f>Hyperlink("https://www.diodes.com/part/view/SMAJ5.0CAQ","SMAJ5.0CAQ")</f>
        <v>SMAJ5.0CAQ</v>
      </c>
      <c r="D704" t="s">
        <v>693</v>
      </c>
      <c r="E704" t="s">
        <v>16</v>
      </c>
      <c r="F704" t="s">
        <v>17</v>
      </c>
      <c r="G704" t="s">
        <v>21</v>
      </c>
      <c r="I704">
        <v>5</v>
      </c>
      <c r="J704">
        <v>6.4</v>
      </c>
      <c r="K704">
        <v>7.25</v>
      </c>
      <c r="L704">
        <v>800</v>
      </c>
      <c r="M704">
        <v>9.2</v>
      </c>
      <c r="N704" t="s">
        <v>670</v>
      </c>
    </row>
    <row r="705" spans="1:14">
      <c r="A705" t="s">
        <v>741</v>
      </c>
      <c r="B705" s="2" t="str">
        <f>Hyperlink("https://www.diodes.com/assets/Datasheets/SMAJ5.0CAQ-SMAJ200CAQ.pdf")</f>
        <v>https://www.diodes.com/assets/Datasheets/SMAJ5.0CAQ-SMAJ200CAQ.pdf</v>
      </c>
      <c r="C705" t="str">
        <f>Hyperlink("https://www.diodes.com/part/view/SMAJ51AQ","SMAJ51AQ")</f>
        <v>SMAJ51AQ</v>
      </c>
      <c r="D705" t="s">
        <v>693</v>
      </c>
      <c r="E705" t="s">
        <v>16</v>
      </c>
      <c r="F705" t="s">
        <v>17</v>
      </c>
      <c r="G705" t="s">
        <v>18</v>
      </c>
      <c r="I705">
        <v>51</v>
      </c>
      <c r="J705">
        <v>56.7</v>
      </c>
      <c r="K705">
        <v>62.7</v>
      </c>
      <c r="L705">
        <v>5</v>
      </c>
      <c r="M705">
        <v>82.4</v>
      </c>
      <c r="N705" t="s">
        <v>670</v>
      </c>
    </row>
    <row r="706" spans="1:14">
      <c r="A706" t="s">
        <v>742</v>
      </c>
      <c r="B706" s="2" t="str">
        <f>Hyperlink("https://www.diodes.com/assets/Datasheets/SMAJ5.0CAQ-SMAJ200CAQ.pdf")</f>
        <v>https://www.diodes.com/assets/Datasheets/SMAJ5.0CAQ-SMAJ200CAQ.pdf</v>
      </c>
      <c r="C706" t="str">
        <f>Hyperlink("https://www.diodes.com/part/view/SMAJ51CAQ","SMAJ51CAQ")</f>
        <v>SMAJ51CAQ</v>
      </c>
      <c r="D706" t="s">
        <v>693</v>
      </c>
      <c r="E706" t="s">
        <v>16</v>
      </c>
      <c r="F706" t="s">
        <v>17</v>
      </c>
      <c r="G706" t="s">
        <v>21</v>
      </c>
      <c r="I706">
        <v>51</v>
      </c>
      <c r="J706">
        <v>56.7</v>
      </c>
      <c r="K706">
        <v>62.7</v>
      </c>
      <c r="L706">
        <v>5</v>
      </c>
      <c r="M706">
        <v>82.4</v>
      </c>
      <c r="N706" t="s">
        <v>670</v>
      </c>
    </row>
    <row r="707" spans="1:14">
      <c r="A707" t="s">
        <v>743</v>
      </c>
      <c r="B707" s="2" t="str">
        <f>Hyperlink("https://www.diodes.com/assets/Datasheets/SMAJ5.0CAQ-SMAJ200CAQ.pdf")</f>
        <v>https://www.diodes.com/assets/Datasheets/SMAJ5.0CAQ-SMAJ200CAQ.pdf</v>
      </c>
      <c r="C707" t="str">
        <f>Hyperlink("https://www.diodes.com/part/view/SMAJ54AQ","SMAJ54AQ")</f>
        <v>SMAJ54AQ</v>
      </c>
      <c r="D707" t="s">
        <v>696</v>
      </c>
      <c r="E707" t="s">
        <v>16</v>
      </c>
      <c r="F707" t="s">
        <v>17</v>
      </c>
      <c r="G707" t="s">
        <v>18</v>
      </c>
      <c r="I707">
        <v>54</v>
      </c>
      <c r="J707">
        <v>60</v>
      </c>
      <c r="K707">
        <v>66.3</v>
      </c>
      <c r="L707">
        <v>5</v>
      </c>
      <c r="M707">
        <v>87.1</v>
      </c>
      <c r="N707" t="s">
        <v>670</v>
      </c>
    </row>
    <row r="708" spans="1:14">
      <c r="A708" t="s">
        <v>744</v>
      </c>
      <c r="B708" s="2" t="str">
        <f>Hyperlink("https://www.diodes.com/assets/Datasheets/SMAJ5.0CAQ-SMAJ200CAQ.pdf")</f>
        <v>https://www.diodes.com/assets/Datasheets/SMAJ5.0CAQ-SMAJ200CAQ.pdf</v>
      </c>
      <c r="C708" t="str">
        <f>Hyperlink("https://www.diodes.com/part/view/SMAJ54CAQ","SMAJ54CAQ")</f>
        <v>SMAJ54CAQ</v>
      </c>
      <c r="D708" t="s">
        <v>696</v>
      </c>
      <c r="E708" t="s">
        <v>16</v>
      </c>
      <c r="F708" t="s">
        <v>17</v>
      </c>
      <c r="G708" t="s">
        <v>21</v>
      </c>
      <c r="I708">
        <v>54</v>
      </c>
      <c r="J708">
        <v>60</v>
      </c>
      <c r="K708">
        <v>66.3</v>
      </c>
      <c r="L708">
        <v>5</v>
      </c>
      <c r="M708">
        <v>87.1</v>
      </c>
      <c r="N708" t="s">
        <v>670</v>
      </c>
    </row>
    <row r="709" spans="1:14">
      <c r="A709" t="s">
        <v>745</v>
      </c>
      <c r="B709" s="2" t="str">
        <f>Hyperlink("https://www.diodes.com/assets/Datasheets/SMAJ5.0CAQ-SMAJ200CAQ.pdf")</f>
        <v>https://www.diodes.com/assets/Datasheets/SMAJ5.0CAQ-SMAJ200CAQ.pdf</v>
      </c>
      <c r="C709" t="str">
        <f>Hyperlink("https://www.diodes.com/part/view/SMAJ58AQ","SMAJ58AQ")</f>
        <v>SMAJ58AQ</v>
      </c>
      <c r="D709" t="s">
        <v>693</v>
      </c>
      <c r="E709" t="s">
        <v>16</v>
      </c>
      <c r="F709" t="s">
        <v>17</v>
      </c>
      <c r="G709" t="s">
        <v>18</v>
      </c>
      <c r="I709">
        <v>58</v>
      </c>
      <c r="J709">
        <v>64.4</v>
      </c>
      <c r="K709">
        <v>71.2</v>
      </c>
      <c r="L709">
        <v>5</v>
      </c>
      <c r="M709">
        <v>93.6</v>
      </c>
      <c r="N709" t="s">
        <v>670</v>
      </c>
    </row>
    <row r="710" spans="1:14">
      <c r="A710" t="s">
        <v>746</v>
      </c>
      <c r="B710" s="2" t="str">
        <f>Hyperlink("https://www.diodes.com/assets/Datasheets/SMAJ5.0CAQ-SMAJ200CAQ.pdf")</f>
        <v>https://www.diodes.com/assets/Datasheets/SMAJ5.0CAQ-SMAJ200CAQ.pdf</v>
      </c>
      <c r="C710" t="str">
        <f>Hyperlink("https://www.diodes.com/part/view/SMAJ58CAQ","SMAJ58CAQ")</f>
        <v>SMAJ58CAQ</v>
      </c>
      <c r="D710" t="s">
        <v>693</v>
      </c>
      <c r="E710" t="s">
        <v>16</v>
      </c>
      <c r="F710" t="s">
        <v>17</v>
      </c>
      <c r="G710" t="s">
        <v>21</v>
      </c>
      <c r="I710">
        <v>58</v>
      </c>
      <c r="J710">
        <v>64.4</v>
      </c>
      <c r="K710">
        <v>71.2</v>
      </c>
      <c r="L710">
        <v>5</v>
      </c>
      <c r="M710">
        <v>93.6</v>
      </c>
      <c r="N710" t="s">
        <v>670</v>
      </c>
    </row>
    <row r="711" spans="1:14">
      <c r="A711" t="s">
        <v>747</v>
      </c>
      <c r="B711" s="2" t="str">
        <f>Hyperlink("https://www.diodes.com/assets/Datasheets/SMAJ5.0CAQ-SMAJ200CAQ.pdf")</f>
        <v>https://www.diodes.com/assets/Datasheets/SMAJ5.0CAQ-SMAJ200CAQ.pdf</v>
      </c>
      <c r="C711" t="str">
        <f>Hyperlink("https://www.diodes.com/part/view/SMAJ6.0AQ","SMAJ6.0AQ")</f>
        <v>SMAJ6.0AQ</v>
      </c>
      <c r="D711" t="s">
        <v>696</v>
      </c>
      <c r="E711" t="s">
        <v>16</v>
      </c>
      <c r="F711" t="s">
        <v>17</v>
      </c>
      <c r="G711" t="s">
        <v>18</v>
      </c>
      <c r="H711">
        <v>400</v>
      </c>
      <c r="I711">
        <v>6</v>
      </c>
      <c r="J711">
        <v>6.67</v>
      </c>
      <c r="K711">
        <v>7.37</v>
      </c>
      <c r="L711">
        <v>800</v>
      </c>
      <c r="M711">
        <v>9.2</v>
      </c>
      <c r="N711" t="s">
        <v>670</v>
      </c>
    </row>
    <row r="712" spans="1:14">
      <c r="A712" t="s">
        <v>748</v>
      </c>
      <c r="B712" s="2" t="str">
        <f>Hyperlink("https://www.diodes.com/assets/Datasheets/SMAJ5.0CAQ-SMAJ200CAQ.pdf")</f>
        <v>https://www.diodes.com/assets/Datasheets/SMAJ5.0CAQ-SMAJ200CAQ.pdf</v>
      </c>
      <c r="C712" t="str">
        <f>Hyperlink("https://www.diodes.com/part/view/SMAJ6.0CAQ","SMAJ6.0CAQ")</f>
        <v>SMAJ6.0CAQ</v>
      </c>
      <c r="D712" t="s">
        <v>696</v>
      </c>
      <c r="E712" t="s">
        <v>16</v>
      </c>
      <c r="F712" t="s">
        <v>17</v>
      </c>
      <c r="G712" t="s">
        <v>21</v>
      </c>
      <c r="H712">
        <v>400</v>
      </c>
      <c r="I712">
        <v>6</v>
      </c>
      <c r="J712">
        <v>6.67</v>
      </c>
      <c r="K712">
        <v>7.37</v>
      </c>
      <c r="L712">
        <v>800</v>
      </c>
      <c r="M712">
        <v>9.2</v>
      </c>
      <c r="N712" t="s">
        <v>670</v>
      </c>
    </row>
    <row r="713" spans="1:14">
      <c r="A713" t="s">
        <v>749</v>
      </c>
      <c r="B713" s="2" t="str">
        <f>Hyperlink("https://www.diodes.com/assets/Datasheets/SMAJ5.0CAQ-SMAJ200CAQ.pdf")</f>
        <v>https://www.diodes.com/assets/Datasheets/SMAJ5.0CAQ-SMAJ200CAQ.pdf</v>
      </c>
      <c r="C713" t="str">
        <f>Hyperlink("https://www.diodes.com/part/view/SMAJ60AQ","SMAJ60AQ")</f>
        <v>SMAJ60AQ</v>
      </c>
      <c r="D713" t="s">
        <v>690</v>
      </c>
      <c r="E713" t="s">
        <v>16</v>
      </c>
      <c r="F713" t="s">
        <v>17</v>
      </c>
      <c r="G713" t="s">
        <v>18</v>
      </c>
      <c r="I713">
        <v>60</v>
      </c>
      <c r="J713">
        <v>66.7</v>
      </c>
      <c r="K713">
        <v>73.7</v>
      </c>
      <c r="L713">
        <v>5</v>
      </c>
      <c r="M713">
        <v>96.8</v>
      </c>
      <c r="N713" t="s">
        <v>670</v>
      </c>
    </row>
    <row r="714" spans="1:14">
      <c r="A714" t="s">
        <v>750</v>
      </c>
      <c r="B714" s="2" t="str">
        <f>Hyperlink("https://www.diodes.com/assets/Datasheets/SMAJ5.0CAQ-SMAJ200CAQ.pdf")</f>
        <v>https://www.diodes.com/assets/Datasheets/SMAJ5.0CAQ-SMAJ200CAQ.pdf</v>
      </c>
      <c r="C714" t="str">
        <f>Hyperlink("https://www.diodes.com/part/view/SMAJ60CAQ","SMAJ60CAQ")</f>
        <v>SMAJ60CAQ</v>
      </c>
      <c r="D714" t="s">
        <v>690</v>
      </c>
      <c r="E714" t="s">
        <v>16</v>
      </c>
      <c r="F714" t="s">
        <v>17</v>
      </c>
      <c r="G714" t="s">
        <v>21</v>
      </c>
      <c r="I714">
        <v>60</v>
      </c>
      <c r="J714">
        <v>66.7</v>
      </c>
      <c r="K714">
        <v>73.7</v>
      </c>
      <c r="L714">
        <v>5</v>
      </c>
      <c r="M714">
        <v>96.8</v>
      </c>
      <c r="N714" t="s">
        <v>670</v>
      </c>
    </row>
    <row r="715" spans="1:14">
      <c r="A715" t="s">
        <v>751</v>
      </c>
      <c r="B715" s="2" t="str">
        <f>Hyperlink("https://www.diodes.com/assets/Datasheets/SMAJ5.0CAQ-SMAJ200CAQ.pdf")</f>
        <v>https://www.diodes.com/assets/Datasheets/SMAJ5.0CAQ-SMAJ200CAQ.pdf</v>
      </c>
      <c r="C715" t="str">
        <f>Hyperlink("https://www.diodes.com/part/view/SMAJ64AQ","SMAJ64AQ")</f>
        <v>SMAJ64AQ</v>
      </c>
      <c r="D715" t="s">
        <v>696</v>
      </c>
      <c r="E715" t="s">
        <v>16</v>
      </c>
      <c r="F715" t="s">
        <v>17</v>
      </c>
      <c r="G715" t="s">
        <v>18</v>
      </c>
      <c r="I715">
        <v>64</v>
      </c>
      <c r="J715">
        <v>71.1</v>
      </c>
      <c r="K715">
        <v>78.6</v>
      </c>
      <c r="L715">
        <v>5</v>
      </c>
      <c r="M715">
        <v>103</v>
      </c>
      <c r="N715" t="s">
        <v>670</v>
      </c>
    </row>
    <row r="716" spans="1:14">
      <c r="A716" t="s">
        <v>752</v>
      </c>
      <c r="B716" s="2" t="str">
        <f>Hyperlink("https://www.diodes.com/assets/Datasheets/SMAJ5.0CAQ-SMAJ200CAQ.pdf")</f>
        <v>https://www.diodes.com/assets/Datasheets/SMAJ5.0CAQ-SMAJ200CAQ.pdf</v>
      </c>
      <c r="C716" t="str">
        <f>Hyperlink("https://www.diodes.com/part/view/SMAJ64CAQ","SMAJ64CAQ")</f>
        <v>SMAJ64CAQ</v>
      </c>
      <c r="D716" t="s">
        <v>696</v>
      </c>
      <c r="E716" t="s">
        <v>16</v>
      </c>
      <c r="F716" t="s">
        <v>17</v>
      </c>
      <c r="G716" t="s">
        <v>21</v>
      </c>
      <c r="I716">
        <v>64</v>
      </c>
      <c r="J716">
        <v>71.1</v>
      </c>
      <c r="K716">
        <v>78.6</v>
      </c>
      <c r="L716">
        <v>5</v>
      </c>
      <c r="M716">
        <v>103</v>
      </c>
      <c r="N716" t="s">
        <v>670</v>
      </c>
    </row>
    <row r="717" spans="1:14">
      <c r="A717" t="s">
        <v>753</v>
      </c>
      <c r="B717" s="2" t="str">
        <f>Hyperlink("https://www.diodes.com/assets/Datasheets/SMAJ5.0CAQ-SMAJ200CAQ.pdf")</f>
        <v>https://www.diodes.com/assets/Datasheets/SMAJ5.0CAQ-SMAJ200CAQ.pdf</v>
      </c>
      <c r="C717" t="str">
        <f>Hyperlink("https://www.diodes.com/part/view/SMAJ7.5AQ","SMAJ7.5AQ")</f>
        <v>SMAJ7.5AQ</v>
      </c>
      <c r="D717" t="s">
        <v>690</v>
      </c>
      <c r="E717" t="s">
        <v>16</v>
      </c>
      <c r="F717" t="s">
        <v>17</v>
      </c>
      <c r="G717" t="s">
        <v>18</v>
      </c>
      <c r="I717">
        <v>7.5</v>
      </c>
      <c r="J717">
        <v>8.33</v>
      </c>
      <c r="K717">
        <v>9.21</v>
      </c>
      <c r="L717">
        <v>100</v>
      </c>
      <c r="M717">
        <v>12.9</v>
      </c>
      <c r="N717" t="s">
        <v>670</v>
      </c>
    </row>
    <row r="718" spans="1:14">
      <c r="A718" t="s">
        <v>754</v>
      </c>
      <c r="B718" s="2" t="str">
        <f>Hyperlink("https://www.diodes.com/assets/Datasheets/SMAJ5.0CAQ-SMAJ200CAQ.pdf")</f>
        <v>https://www.diodes.com/assets/Datasheets/SMAJ5.0CAQ-SMAJ200CAQ.pdf</v>
      </c>
      <c r="C718" t="str">
        <f>Hyperlink("https://www.diodes.com/part/view/SMAJ7.5CAQ","SMAJ7.5CAQ")</f>
        <v>SMAJ7.5CAQ</v>
      </c>
      <c r="D718" t="s">
        <v>690</v>
      </c>
      <c r="E718" t="s">
        <v>16</v>
      </c>
      <c r="F718" t="s">
        <v>17</v>
      </c>
      <c r="G718" t="s">
        <v>21</v>
      </c>
      <c r="I718">
        <v>7.5</v>
      </c>
      <c r="J718">
        <v>8.33</v>
      </c>
      <c r="K718">
        <v>9.21</v>
      </c>
      <c r="L718">
        <v>200</v>
      </c>
      <c r="M718">
        <v>12.9</v>
      </c>
      <c r="N718" t="s">
        <v>670</v>
      </c>
    </row>
    <row r="719" spans="1:14">
      <c r="A719" t="s">
        <v>755</v>
      </c>
      <c r="B719" s="2" t="str">
        <f>Hyperlink("https://www.diodes.com/assets/Datasheets/SMAJ5.0CAQ-SMAJ200CAQ.pdf")</f>
        <v>https://www.diodes.com/assets/Datasheets/SMAJ5.0CAQ-SMAJ200CAQ.pdf</v>
      </c>
      <c r="C719" t="str">
        <f>Hyperlink("https://www.diodes.com/part/view/SMAJ70AQ","SMAJ70AQ")</f>
        <v>SMAJ70AQ</v>
      </c>
      <c r="D719" t="s">
        <v>693</v>
      </c>
      <c r="E719" t="s">
        <v>16</v>
      </c>
      <c r="F719" t="s">
        <v>17</v>
      </c>
      <c r="G719" t="s">
        <v>18</v>
      </c>
      <c r="I719">
        <v>70</v>
      </c>
      <c r="J719">
        <v>77.8</v>
      </c>
      <c r="K719">
        <v>86</v>
      </c>
      <c r="L719">
        <v>5</v>
      </c>
      <c r="M719">
        <v>113</v>
      </c>
      <c r="N719" t="s">
        <v>670</v>
      </c>
    </row>
    <row r="720" spans="1:14">
      <c r="A720" t="s">
        <v>756</v>
      </c>
      <c r="B720" s="2" t="str">
        <f>Hyperlink("https://www.diodes.com/assets/Datasheets/SMAJ5.0CAQ-SMAJ200CAQ.pdf")</f>
        <v>https://www.diodes.com/assets/Datasheets/SMAJ5.0CAQ-SMAJ200CAQ.pdf</v>
      </c>
      <c r="C720" t="str">
        <f>Hyperlink("https://www.diodes.com/part/view/SMAJ70CAQ","SMAJ70CAQ")</f>
        <v>SMAJ70CAQ</v>
      </c>
      <c r="D720" t="s">
        <v>693</v>
      </c>
      <c r="E720" t="s">
        <v>16</v>
      </c>
      <c r="F720" t="s">
        <v>17</v>
      </c>
      <c r="G720" t="s">
        <v>21</v>
      </c>
      <c r="I720">
        <v>70</v>
      </c>
      <c r="J720">
        <v>77.8</v>
      </c>
      <c r="K720">
        <v>86</v>
      </c>
      <c r="L720">
        <v>5</v>
      </c>
      <c r="M720">
        <v>113</v>
      </c>
      <c r="N720" t="s">
        <v>670</v>
      </c>
    </row>
    <row r="721" spans="1:14">
      <c r="A721" t="s">
        <v>757</v>
      </c>
      <c r="B721" s="2" t="str">
        <f>Hyperlink("https://www.diodes.com/assets/Datasheets/SMAJ5.0CAQ-SMAJ200CAQ.pdf")</f>
        <v>https://www.diodes.com/assets/Datasheets/SMAJ5.0CAQ-SMAJ200CAQ.pdf</v>
      </c>
      <c r="C721" t="str">
        <f>Hyperlink("https://www.diodes.com/part/view/SMAJ75AQ","SMAJ75AQ")</f>
        <v>SMAJ75AQ</v>
      </c>
      <c r="D721" t="s">
        <v>696</v>
      </c>
      <c r="E721" t="s">
        <v>16</v>
      </c>
      <c r="F721" t="s">
        <v>17</v>
      </c>
      <c r="G721" t="s">
        <v>18</v>
      </c>
      <c r="I721">
        <v>75</v>
      </c>
      <c r="J721">
        <v>83.3</v>
      </c>
      <c r="K721">
        <v>92.1</v>
      </c>
      <c r="L721">
        <v>5</v>
      </c>
      <c r="M721">
        <v>121</v>
      </c>
      <c r="N721" t="s">
        <v>670</v>
      </c>
    </row>
    <row r="722" spans="1:14">
      <c r="A722" t="s">
        <v>758</v>
      </c>
      <c r="B722" s="2" t="str">
        <f>Hyperlink("https://www.diodes.com/assets/Datasheets/SMAJ5.0CAQ-SMAJ200CAQ.pdf")</f>
        <v>https://www.diodes.com/assets/Datasheets/SMAJ5.0CAQ-SMAJ200CAQ.pdf</v>
      </c>
      <c r="C722" t="str">
        <f>Hyperlink("https://www.diodes.com/part/view/SMAJ75CAQ","SMAJ75CAQ")</f>
        <v>SMAJ75CAQ</v>
      </c>
      <c r="D722" t="s">
        <v>696</v>
      </c>
      <c r="E722" t="s">
        <v>16</v>
      </c>
      <c r="F722" t="s">
        <v>17</v>
      </c>
      <c r="G722" t="s">
        <v>21</v>
      </c>
      <c r="I722">
        <v>75</v>
      </c>
      <c r="J722">
        <v>83.3</v>
      </c>
      <c r="K722">
        <v>92.1</v>
      </c>
      <c r="L722">
        <v>5</v>
      </c>
      <c r="M722">
        <v>121</v>
      </c>
      <c r="N722" t="s">
        <v>670</v>
      </c>
    </row>
    <row r="723" spans="1:14">
      <c r="A723" t="s">
        <v>759</v>
      </c>
      <c r="B723" s="2" t="str">
        <f>Hyperlink("https://www.diodes.com/assets/Datasheets/SMAJ5.0CAQ-SMAJ200CAQ.pdf")</f>
        <v>https://www.diodes.com/assets/Datasheets/SMAJ5.0CAQ-SMAJ200CAQ.pdf</v>
      </c>
      <c r="C723" t="str">
        <f>Hyperlink("https://www.diodes.com/part/view/SMAJ78AQ","SMAJ78AQ")</f>
        <v>SMAJ78AQ</v>
      </c>
      <c r="D723" t="s">
        <v>693</v>
      </c>
      <c r="E723" t="s">
        <v>16</v>
      </c>
      <c r="F723" t="s">
        <v>17</v>
      </c>
      <c r="G723" t="s">
        <v>18</v>
      </c>
      <c r="I723">
        <v>78</v>
      </c>
      <c r="J723">
        <v>86.7</v>
      </c>
      <c r="K723">
        <v>95.8</v>
      </c>
      <c r="L723">
        <v>5</v>
      </c>
      <c r="M723">
        <v>126</v>
      </c>
      <c r="N723" t="s">
        <v>670</v>
      </c>
    </row>
    <row r="724" spans="1:14">
      <c r="A724" t="s">
        <v>760</v>
      </c>
      <c r="B724" s="2" t="str">
        <f>Hyperlink("https://www.diodes.com/assets/Datasheets/SMAJ5.0CAQ-SMAJ200CAQ.pdf")</f>
        <v>https://www.diodes.com/assets/Datasheets/SMAJ5.0CAQ-SMAJ200CAQ.pdf</v>
      </c>
      <c r="C724" t="str">
        <f>Hyperlink("https://www.diodes.com/part/view/SMAJ78CAQ","SMAJ78CAQ")</f>
        <v>SMAJ78CAQ</v>
      </c>
      <c r="D724" t="s">
        <v>693</v>
      </c>
      <c r="E724" t="s">
        <v>16</v>
      </c>
      <c r="F724" t="s">
        <v>17</v>
      </c>
      <c r="G724" t="s">
        <v>21</v>
      </c>
      <c r="I724">
        <v>78</v>
      </c>
      <c r="J724">
        <v>86.7</v>
      </c>
      <c r="K724">
        <v>95.8</v>
      </c>
      <c r="L724">
        <v>5</v>
      </c>
      <c r="M724">
        <v>126</v>
      </c>
      <c r="N724" t="s">
        <v>670</v>
      </c>
    </row>
    <row r="725" spans="1:14">
      <c r="A725" t="s">
        <v>761</v>
      </c>
      <c r="B725" s="2" t="str">
        <f>Hyperlink("https://www.diodes.com/assets/Datasheets/SMAJ5.0CAQ-SMAJ200CAQ.pdf")</f>
        <v>https://www.diodes.com/assets/Datasheets/SMAJ5.0CAQ-SMAJ200CAQ.pdf</v>
      </c>
      <c r="C725" t="str">
        <f>Hyperlink("https://www.diodes.com/part/view/SMAJ8.5AQ","SMAJ8.5AQ")</f>
        <v>SMAJ8.5AQ</v>
      </c>
      <c r="D725" t="s">
        <v>693</v>
      </c>
      <c r="E725" t="s">
        <v>16</v>
      </c>
      <c r="F725" t="s">
        <v>17</v>
      </c>
      <c r="G725" t="s">
        <v>18</v>
      </c>
      <c r="I725">
        <v>8.5</v>
      </c>
      <c r="J725">
        <v>9.44</v>
      </c>
      <c r="K725">
        <v>10.4</v>
      </c>
      <c r="L725">
        <v>10</v>
      </c>
      <c r="M725">
        <v>14.4</v>
      </c>
      <c r="N725" t="s">
        <v>670</v>
      </c>
    </row>
    <row r="726" spans="1:14">
      <c r="A726" t="s">
        <v>762</v>
      </c>
      <c r="B726" s="2" t="str">
        <f>Hyperlink("https://www.diodes.com/assets/Datasheets/SMAJ5.0CAQ-SMAJ200CAQ.pdf")</f>
        <v>https://www.diodes.com/assets/Datasheets/SMAJ5.0CAQ-SMAJ200CAQ.pdf</v>
      </c>
      <c r="C726" t="str">
        <f>Hyperlink("https://www.diodes.com/part/view/SMAJ8.5CAQ","SMAJ8.5CAQ")</f>
        <v>SMAJ8.5CAQ</v>
      </c>
      <c r="D726" t="s">
        <v>693</v>
      </c>
      <c r="E726" t="s">
        <v>16</v>
      </c>
      <c r="F726" t="s">
        <v>17</v>
      </c>
      <c r="G726" t="s">
        <v>21</v>
      </c>
      <c r="I726">
        <v>8.5</v>
      </c>
      <c r="J726">
        <v>9.44</v>
      </c>
      <c r="K726">
        <v>10.4</v>
      </c>
      <c r="L726">
        <v>10</v>
      </c>
      <c r="M726">
        <v>14.4</v>
      </c>
      <c r="N726" t="s">
        <v>670</v>
      </c>
    </row>
    <row r="727" spans="1:14">
      <c r="A727" t="s">
        <v>763</v>
      </c>
      <c r="B727" s="2" t="str">
        <f>Hyperlink("https://www.diodes.com/assets/Datasheets/SMAJ5.0CAQ-SMAJ200CAQ.pdf")</f>
        <v>https://www.diodes.com/assets/Datasheets/SMAJ5.0CAQ-SMAJ200CAQ.pdf</v>
      </c>
      <c r="C727" t="str">
        <f>Hyperlink("https://www.diodes.com/part/view/SMAJ85AQ","SMAJ85AQ")</f>
        <v>SMAJ85AQ</v>
      </c>
      <c r="D727" t="s">
        <v>696</v>
      </c>
      <c r="E727" t="s">
        <v>16</v>
      </c>
      <c r="F727" t="s">
        <v>17</v>
      </c>
      <c r="G727" t="s">
        <v>18</v>
      </c>
      <c r="I727">
        <v>85</v>
      </c>
      <c r="J727">
        <v>94.4</v>
      </c>
      <c r="K727">
        <v>104</v>
      </c>
      <c r="L727">
        <v>5</v>
      </c>
      <c r="M727">
        <v>137</v>
      </c>
      <c r="N727" t="s">
        <v>670</v>
      </c>
    </row>
    <row r="728" spans="1:14">
      <c r="A728" t="s">
        <v>764</v>
      </c>
      <c r="B728" s="2" t="str">
        <f>Hyperlink("https://www.diodes.com/assets/Datasheets/SMAJ5.0CAQ-SMAJ200CAQ.pdf")</f>
        <v>https://www.diodes.com/assets/Datasheets/SMAJ5.0CAQ-SMAJ200CAQ.pdf</v>
      </c>
      <c r="C728" t="str">
        <f>Hyperlink("https://www.diodes.com/part/view/SMAJ85CAQ","SMAJ85CAQ")</f>
        <v>SMAJ85CAQ</v>
      </c>
      <c r="D728" t="s">
        <v>696</v>
      </c>
      <c r="E728" t="s">
        <v>16</v>
      </c>
      <c r="F728" t="s">
        <v>17</v>
      </c>
      <c r="G728" t="s">
        <v>21</v>
      </c>
      <c r="I728">
        <v>85</v>
      </c>
      <c r="J728">
        <v>94.4</v>
      </c>
      <c r="K728">
        <v>104</v>
      </c>
      <c r="L728">
        <v>5</v>
      </c>
      <c r="M728">
        <v>137</v>
      </c>
      <c r="N728" t="s">
        <v>670</v>
      </c>
    </row>
    <row r="729" spans="1:14">
      <c r="A729" t="s">
        <v>765</v>
      </c>
      <c r="B729" s="2" t="str">
        <f>Hyperlink("https://www.diodes.com/assets/Datasheets/SMAJ5.0CAQ-SMAJ200CAQ.pdf")</f>
        <v>https://www.diodes.com/assets/Datasheets/SMAJ5.0CAQ-SMAJ200CAQ.pdf</v>
      </c>
      <c r="C729" t="str">
        <f>Hyperlink("https://www.diodes.com/part/view/SMAJ9.0AQ","SMAJ9.0AQ")</f>
        <v>SMAJ9.0AQ</v>
      </c>
      <c r="D729" t="s">
        <v>696</v>
      </c>
      <c r="E729" t="s">
        <v>16</v>
      </c>
      <c r="F729" t="s">
        <v>17</v>
      </c>
      <c r="G729" t="s">
        <v>18</v>
      </c>
      <c r="I729">
        <v>9</v>
      </c>
      <c r="J729">
        <v>10</v>
      </c>
      <c r="K729">
        <v>11.1</v>
      </c>
      <c r="L729">
        <v>5</v>
      </c>
      <c r="M729">
        <v>17</v>
      </c>
      <c r="N729" t="s">
        <v>670</v>
      </c>
    </row>
    <row r="730" spans="1:14">
      <c r="A730" t="s">
        <v>766</v>
      </c>
      <c r="B730" s="2" t="str">
        <f>Hyperlink("https://www.diodes.com/assets/Datasheets/SMAJ5.0CAQ-SMAJ200CAQ.pdf")</f>
        <v>https://www.diodes.com/assets/Datasheets/SMAJ5.0CAQ-SMAJ200CAQ.pdf</v>
      </c>
      <c r="C730" t="str">
        <f>Hyperlink("https://www.diodes.com/part/view/SMAJ9.0CAQ","SMAJ9.0CAQ")</f>
        <v>SMAJ9.0CAQ</v>
      </c>
      <c r="D730" t="s">
        <v>696</v>
      </c>
      <c r="E730" t="s">
        <v>16</v>
      </c>
      <c r="F730" t="s">
        <v>17</v>
      </c>
      <c r="G730" t="s">
        <v>21</v>
      </c>
      <c r="I730">
        <v>9</v>
      </c>
      <c r="J730">
        <v>10</v>
      </c>
      <c r="K730">
        <v>11.1</v>
      </c>
      <c r="L730">
        <v>5</v>
      </c>
      <c r="M730">
        <v>17</v>
      </c>
      <c r="N730" t="s">
        <v>670</v>
      </c>
    </row>
    <row r="731" spans="1:14">
      <c r="A731" t="s">
        <v>767</v>
      </c>
      <c r="B731" s="2" t="str">
        <f>Hyperlink("https://www.diodes.com/assets/Datasheets/ds40740.pdf")</f>
        <v>https://www.diodes.com/assets/Datasheets/ds40740.pdf</v>
      </c>
      <c r="C731" t="str">
        <f>Hyperlink("https://www.diodes.com/part/view/SMBJ100AQ","SMBJ100AQ")</f>
        <v>SMBJ100AQ</v>
      </c>
      <c r="D731" t="s">
        <v>630</v>
      </c>
      <c r="E731" t="s">
        <v>16</v>
      </c>
      <c r="F731" t="s">
        <v>17</v>
      </c>
      <c r="G731" t="s">
        <v>18</v>
      </c>
      <c r="I731">
        <v>100</v>
      </c>
      <c r="J731">
        <v>111</v>
      </c>
      <c r="K731">
        <v>128</v>
      </c>
      <c r="L731">
        <v>5</v>
      </c>
      <c r="M731">
        <v>162</v>
      </c>
      <c r="N731" t="s">
        <v>768</v>
      </c>
    </row>
    <row r="732" spans="1:14">
      <c r="A732" t="s">
        <v>769</v>
      </c>
      <c r="B732" s="2" t="str">
        <f>Hyperlink("https://www.diodes.com/assets/Datasheets/ds40740.pdf")</f>
        <v>https://www.diodes.com/assets/Datasheets/ds40740.pdf</v>
      </c>
      <c r="C732" t="str">
        <f>Hyperlink("https://www.diodes.com/part/view/SMBJ100CAQ","SMBJ100CAQ")</f>
        <v>SMBJ100CAQ</v>
      </c>
      <c r="D732" t="s">
        <v>630</v>
      </c>
      <c r="E732" t="s">
        <v>16</v>
      </c>
      <c r="F732" t="s">
        <v>17</v>
      </c>
      <c r="G732" t="s">
        <v>21</v>
      </c>
      <c r="I732">
        <v>100</v>
      </c>
      <c r="J732">
        <v>111</v>
      </c>
      <c r="K732">
        <v>128</v>
      </c>
      <c r="L732">
        <v>5</v>
      </c>
      <c r="M732">
        <v>162</v>
      </c>
      <c r="N732" t="s">
        <v>768</v>
      </c>
    </row>
    <row r="733" spans="1:14">
      <c r="A733" t="s">
        <v>770</v>
      </c>
      <c r="B733" s="2" t="str">
        <f>Hyperlink("https://www.diodes.com/assets/Datasheets/ds40740.pdf")</f>
        <v>https://www.diodes.com/assets/Datasheets/ds40740.pdf</v>
      </c>
      <c r="C733" t="str">
        <f>Hyperlink("https://www.diodes.com/part/view/SMBJ110CAQ","SMBJ110CAQ")</f>
        <v>SMBJ110CAQ</v>
      </c>
      <c r="D733" t="s">
        <v>669</v>
      </c>
      <c r="E733" t="s">
        <v>16</v>
      </c>
      <c r="F733" t="s">
        <v>17</v>
      </c>
      <c r="G733" t="s">
        <v>21</v>
      </c>
      <c r="I733">
        <v>110</v>
      </c>
      <c r="J733">
        <v>122</v>
      </c>
      <c r="K733">
        <v>140</v>
      </c>
      <c r="L733">
        <v>5</v>
      </c>
      <c r="M733">
        <v>177</v>
      </c>
      <c r="N733" t="s">
        <v>768</v>
      </c>
    </row>
    <row r="734" spans="1:14">
      <c r="A734" t="s">
        <v>771</v>
      </c>
      <c r="B734" s="2" t="str">
        <f>Hyperlink("https://www.diodes.com/assets/Datasheets/ds40740.pdf")</f>
        <v>https://www.diodes.com/assets/Datasheets/ds40740.pdf</v>
      </c>
      <c r="C734" t="str">
        <f>Hyperlink("https://www.diodes.com/part/view/SMBJ12AQ","SMBJ12AQ")</f>
        <v>SMBJ12AQ</v>
      </c>
      <c r="D734" t="s">
        <v>630</v>
      </c>
      <c r="E734" t="s">
        <v>16</v>
      </c>
      <c r="F734" t="s">
        <v>17</v>
      </c>
      <c r="G734" t="s">
        <v>18</v>
      </c>
      <c r="I734">
        <v>12</v>
      </c>
      <c r="J734">
        <v>13.3</v>
      </c>
      <c r="K734">
        <v>15.3</v>
      </c>
      <c r="L734">
        <v>5</v>
      </c>
      <c r="M734">
        <v>19.9</v>
      </c>
      <c r="N734" t="s">
        <v>768</v>
      </c>
    </row>
    <row r="735" spans="1:14">
      <c r="A735" t="s">
        <v>772</v>
      </c>
      <c r="B735" s="2" t="str">
        <f>Hyperlink("https://www.diodes.com/assets/Datasheets/ds40740.pdf")</f>
        <v>https://www.diodes.com/assets/Datasheets/ds40740.pdf</v>
      </c>
      <c r="C735" t="str">
        <f>Hyperlink("https://www.diodes.com/part/view/SMBJ12CAQ","SMBJ12CAQ")</f>
        <v>SMBJ12CAQ</v>
      </c>
      <c r="D735" t="s">
        <v>630</v>
      </c>
      <c r="E735" t="s">
        <v>16</v>
      </c>
      <c r="F735" t="s">
        <v>17</v>
      </c>
      <c r="G735" t="s">
        <v>21</v>
      </c>
      <c r="I735">
        <v>12</v>
      </c>
      <c r="J735">
        <v>13.3</v>
      </c>
      <c r="K735">
        <v>15.3</v>
      </c>
      <c r="L735">
        <v>5</v>
      </c>
      <c r="M735">
        <v>19.9</v>
      </c>
      <c r="N735" t="s">
        <v>768</v>
      </c>
    </row>
    <row r="736" spans="1:14">
      <c r="A736" t="s">
        <v>773</v>
      </c>
      <c r="B736" s="2" t="str">
        <f>Hyperlink("https://www.diodes.com/assets/Datasheets/ds40740.pdf")</f>
        <v>https://www.diodes.com/assets/Datasheets/ds40740.pdf</v>
      </c>
      <c r="C736" t="str">
        <f>Hyperlink("https://www.diodes.com/part/view/SMBJ130AQ","SMBJ130AQ")</f>
        <v>SMBJ130AQ</v>
      </c>
      <c r="D736" t="s">
        <v>774</v>
      </c>
      <c r="E736" t="s">
        <v>16</v>
      </c>
      <c r="F736" t="s">
        <v>17</v>
      </c>
      <c r="G736" t="s">
        <v>18</v>
      </c>
      <c r="I736">
        <v>130.0</v>
      </c>
      <c r="J736">
        <v>144.0</v>
      </c>
      <c r="K736">
        <v>165.5</v>
      </c>
      <c r="L736">
        <v>5</v>
      </c>
      <c r="M736">
        <v>209.0</v>
      </c>
      <c r="N736" t="s">
        <v>768</v>
      </c>
    </row>
    <row r="737" spans="1:14">
      <c r="A737" t="s">
        <v>775</v>
      </c>
      <c r="B737" s="2" t="str">
        <f>Hyperlink("https://www.diodes.com/assets/Datasheets/ds40740.pdf")</f>
        <v>https://www.diodes.com/assets/Datasheets/ds40740.pdf</v>
      </c>
      <c r="C737" t="str">
        <f>Hyperlink("https://www.diodes.com/part/view/SMBJ130CAQ","SMBJ130CAQ")</f>
        <v>SMBJ130CAQ</v>
      </c>
      <c r="D737" t="s">
        <v>774</v>
      </c>
      <c r="E737" t="s">
        <v>16</v>
      </c>
      <c r="F737" t="s">
        <v>17</v>
      </c>
      <c r="G737" t="s">
        <v>21</v>
      </c>
      <c r="I737">
        <v>130.0</v>
      </c>
      <c r="J737">
        <v>144.0</v>
      </c>
      <c r="K737">
        <v>165.5</v>
      </c>
      <c r="L737">
        <v>5</v>
      </c>
      <c r="M737">
        <v>209.0</v>
      </c>
      <c r="N737" t="s">
        <v>768</v>
      </c>
    </row>
    <row r="738" spans="1:14">
      <c r="A738" t="s">
        <v>776</v>
      </c>
      <c r="B738" s="2" t="str">
        <f>Hyperlink("https://www.diodes.com/assets/Datasheets/ds40740.pdf")</f>
        <v>https://www.diodes.com/assets/Datasheets/ds40740.pdf</v>
      </c>
      <c r="C738" t="str">
        <f>Hyperlink("https://www.diodes.com/part/view/SMBJ14AQ","SMBJ14AQ")</f>
        <v>SMBJ14AQ</v>
      </c>
      <c r="D738" t="s">
        <v>777</v>
      </c>
      <c r="E738" t="s">
        <v>16</v>
      </c>
      <c r="F738" t="s">
        <v>17</v>
      </c>
      <c r="G738" t="s">
        <v>18</v>
      </c>
      <c r="I738">
        <v>14</v>
      </c>
      <c r="J738">
        <v>15.6</v>
      </c>
      <c r="K738">
        <v>17.9</v>
      </c>
      <c r="L738">
        <v>5</v>
      </c>
      <c r="M738">
        <v>23.2</v>
      </c>
      <c r="N738" t="s">
        <v>768</v>
      </c>
    </row>
    <row r="739" spans="1:14">
      <c r="A739" t="s">
        <v>778</v>
      </c>
      <c r="B739" s="2" t="str">
        <f>Hyperlink("https://www.diodes.com/assets/Datasheets/ds40740.pdf")</f>
        <v>https://www.diodes.com/assets/Datasheets/ds40740.pdf</v>
      </c>
      <c r="C739" t="str">
        <f>Hyperlink("https://www.diodes.com/part/view/SMBJ14CAQ","SMBJ14CAQ")</f>
        <v>SMBJ14CAQ</v>
      </c>
      <c r="D739" t="s">
        <v>630</v>
      </c>
      <c r="E739" t="s">
        <v>16</v>
      </c>
      <c r="F739" t="s">
        <v>17</v>
      </c>
      <c r="G739" t="s">
        <v>21</v>
      </c>
      <c r="I739">
        <v>14</v>
      </c>
      <c r="J739">
        <v>15.6</v>
      </c>
      <c r="K739">
        <v>17.9</v>
      </c>
      <c r="L739">
        <v>5</v>
      </c>
      <c r="M739">
        <v>23.2</v>
      </c>
      <c r="N739" t="s">
        <v>768</v>
      </c>
    </row>
    <row r="740" spans="1:14">
      <c r="A740" t="s">
        <v>779</v>
      </c>
      <c r="B740" s="2" t="str">
        <f>Hyperlink("https://www.diodes.com/assets/Datasheets/ds40740.pdf")</f>
        <v>https://www.diodes.com/assets/Datasheets/ds40740.pdf</v>
      </c>
      <c r="C740" t="str">
        <f>Hyperlink("https://www.diodes.com/part/view/SMBJ15AQ","SMBJ15AQ")</f>
        <v>SMBJ15AQ</v>
      </c>
      <c r="D740" t="s">
        <v>777</v>
      </c>
      <c r="E740" t="s">
        <v>16</v>
      </c>
      <c r="F740" t="s">
        <v>17</v>
      </c>
      <c r="G740" t="s">
        <v>18</v>
      </c>
      <c r="I740">
        <v>15</v>
      </c>
      <c r="J740">
        <v>16.7</v>
      </c>
      <c r="K740">
        <v>19.2</v>
      </c>
      <c r="L740">
        <v>5</v>
      </c>
      <c r="M740">
        <v>24.4</v>
      </c>
      <c r="N740" t="s">
        <v>768</v>
      </c>
    </row>
    <row r="741" spans="1:14">
      <c r="A741" t="s">
        <v>780</v>
      </c>
      <c r="B741" s="2" t="str">
        <f>Hyperlink("https://www.diodes.com/assets/Datasheets/ds40740.pdf")</f>
        <v>https://www.diodes.com/assets/Datasheets/ds40740.pdf</v>
      </c>
      <c r="C741" t="str">
        <f>Hyperlink("https://www.diodes.com/part/view/SMBJ15CAQ","SMBJ15CAQ")</f>
        <v>SMBJ15CAQ</v>
      </c>
      <c r="D741" t="s">
        <v>630</v>
      </c>
      <c r="E741" t="s">
        <v>16</v>
      </c>
      <c r="F741" t="s">
        <v>17</v>
      </c>
      <c r="G741" t="s">
        <v>21</v>
      </c>
      <c r="I741">
        <v>15</v>
      </c>
      <c r="J741">
        <v>16.7</v>
      </c>
      <c r="K741">
        <v>19.2</v>
      </c>
      <c r="L741">
        <v>5</v>
      </c>
      <c r="M741">
        <v>24.4</v>
      </c>
      <c r="N741" t="s">
        <v>768</v>
      </c>
    </row>
    <row r="742" spans="1:14">
      <c r="A742" t="s">
        <v>781</v>
      </c>
      <c r="B742" s="2" t="str">
        <f>Hyperlink("https://www.diodes.com/assets/Datasheets/ds40740.pdf")</f>
        <v>https://www.diodes.com/assets/Datasheets/ds40740.pdf</v>
      </c>
      <c r="C742" t="str">
        <f>Hyperlink("https://www.diodes.com/part/view/SMBJ16AQ","SMBJ16AQ")</f>
        <v>SMBJ16AQ</v>
      </c>
      <c r="D742" t="s">
        <v>777</v>
      </c>
      <c r="E742" t="s">
        <v>16</v>
      </c>
      <c r="F742" t="s">
        <v>17</v>
      </c>
      <c r="G742" t="s">
        <v>18</v>
      </c>
      <c r="I742">
        <v>16</v>
      </c>
      <c r="J742">
        <v>17.8</v>
      </c>
      <c r="K742">
        <v>20.5</v>
      </c>
      <c r="L742">
        <v>5</v>
      </c>
      <c r="M742">
        <v>26</v>
      </c>
      <c r="N742" t="s">
        <v>768</v>
      </c>
    </row>
    <row r="743" spans="1:14">
      <c r="A743" t="s">
        <v>782</v>
      </c>
      <c r="B743" s="2" t="str">
        <f>Hyperlink("https://www.diodes.com/assets/Datasheets/ds40740.pdf")</f>
        <v>https://www.diodes.com/assets/Datasheets/ds40740.pdf</v>
      </c>
      <c r="C743" t="str">
        <f>Hyperlink("https://www.diodes.com/part/view/SMBJ16CAQ","SMBJ16CAQ")</f>
        <v>SMBJ16CAQ</v>
      </c>
      <c r="D743" t="s">
        <v>630</v>
      </c>
      <c r="E743" t="s">
        <v>16</v>
      </c>
      <c r="F743" t="s">
        <v>17</v>
      </c>
      <c r="G743" t="s">
        <v>21</v>
      </c>
      <c r="I743">
        <v>16</v>
      </c>
      <c r="J743">
        <v>17.8</v>
      </c>
      <c r="K743">
        <v>20.5</v>
      </c>
      <c r="L743">
        <v>5</v>
      </c>
      <c r="M743">
        <v>26</v>
      </c>
      <c r="N743" t="s">
        <v>768</v>
      </c>
    </row>
    <row r="744" spans="1:14">
      <c r="A744" t="s">
        <v>783</v>
      </c>
      <c r="B744" s="2" t="str">
        <f>Hyperlink("https://www.diodes.com/assets/Datasheets/ds40740.pdf")</f>
        <v>https://www.diodes.com/assets/Datasheets/ds40740.pdf</v>
      </c>
      <c r="C744" t="str">
        <f>Hyperlink("https://www.diodes.com/part/view/SMBJ17AQ","SMBJ17AQ")</f>
        <v>SMBJ17AQ</v>
      </c>
      <c r="D744" t="s">
        <v>777</v>
      </c>
      <c r="E744" t="s">
        <v>16</v>
      </c>
      <c r="F744" t="s">
        <v>17</v>
      </c>
      <c r="G744" t="s">
        <v>18</v>
      </c>
      <c r="I744">
        <v>17</v>
      </c>
      <c r="J744">
        <v>18.9</v>
      </c>
      <c r="K744">
        <v>21.7</v>
      </c>
      <c r="L744">
        <v>5</v>
      </c>
      <c r="M744">
        <v>27.6</v>
      </c>
      <c r="N744" t="s">
        <v>768</v>
      </c>
    </row>
    <row r="745" spans="1:14">
      <c r="A745" t="s">
        <v>784</v>
      </c>
      <c r="B745" s="2" t="str">
        <f>Hyperlink("https://www.diodes.com/assets/Datasheets/ds40740.pdf")</f>
        <v>https://www.diodes.com/assets/Datasheets/ds40740.pdf</v>
      </c>
      <c r="C745" t="str">
        <f>Hyperlink("https://www.diodes.com/part/view/SMBJ17CAQ","SMBJ17CAQ")</f>
        <v>SMBJ17CAQ</v>
      </c>
      <c r="D745" t="s">
        <v>630</v>
      </c>
      <c r="E745" t="s">
        <v>16</v>
      </c>
      <c r="F745" t="s">
        <v>17</v>
      </c>
      <c r="G745" t="s">
        <v>21</v>
      </c>
      <c r="I745">
        <v>17</v>
      </c>
      <c r="J745">
        <v>18.9</v>
      </c>
      <c r="K745">
        <v>21.7</v>
      </c>
      <c r="L745">
        <v>5</v>
      </c>
      <c r="M745">
        <v>27.6</v>
      </c>
      <c r="N745" t="s">
        <v>768</v>
      </c>
    </row>
    <row r="746" spans="1:14">
      <c r="A746" t="s">
        <v>785</v>
      </c>
      <c r="B746" s="2" t="str">
        <f>Hyperlink("https://www.diodes.com/assets/Datasheets/ds40740.pdf")</f>
        <v>https://www.diodes.com/assets/Datasheets/ds40740.pdf</v>
      </c>
      <c r="C746" t="str">
        <f>Hyperlink("https://www.diodes.com/part/view/SMBJ18AQ","SMBJ18AQ")</f>
        <v>SMBJ18AQ</v>
      </c>
      <c r="D746" t="s">
        <v>777</v>
      </c>
      <c r="E746" t="s">
        <v>16</v>
      </c>
      <c r="F746" t="s">
        <v>17</v>
      </c>
      <c r="G746" t="s">
        <v>18</v>
      </c>
      <c r="I746">
        <v>18</v>
      </c>
      <c r="J746">
        <v>20</v>
      </c>
      <c r="K746">
        <v>23.3</v>
      </c>
      <c r="L746">
        <v>5</v>
      </c>
      <c r="M746">
        <v>29.2</v>
      </c>
      <c r="N746" t="s">
        <v>768</v>
      </c>
    </row>
    <row r="747" spans="1:14">
      <c r="A747" t="s">
        <v>786</v>
      </c>
      <c r="B747" s="2" t="str">
        <f>Hyperlink("https://www.diodes.com/assets/Datasheets/ds40740.pdf")</f>
        <v>https://www.diodes.com/assets/Datasheets/ds40740.pdf</v>
      </c>
      <c r="C747" t="str">
        <f>Hyperlink("https://www.diodes.com/part/view/SMBJ18CAQ","SMBJ18CAQ")</f>
        <v>SMBJ18CAQ</v>
      </c>
      <c r="D747" t="s">
        <v>630</v>
      </c>
      <c r="E747" t="s">
        <v>16</v>
      </c>
      <c r="F747" t="s">
        <v>17</v>
      </c>
      <c r="G747" t="s">
        <v>21</v>
      </c>
      <c r="I747">
        <v>18</v>
      </c>
      <c r="J747">
        <v>20</v>
      </c>
      <c r="K747">
        <v>23.3</v>
      </c>
      <c r="L747">
        <v>5</v>
      </c>
      <c r="M747">
        <v>29.2</v>
      </c>
      <c r="N747" t="s">
        <v>768</v>
      </c>
    </row>
    <row r="748" spans="1:14">
      <c r="A748" t="s">
        <v>787</v>
      </c>
      <c r="B748" s="2" t="str">
        <f>Hyperlink("https://www.diodes.com/assets/Datasheets/ds40740.pdf")</f>
        <v>https://www.diodes.com/assets/Datasheets/ds40740.pdf</v>
      </c>
      <c r="C748" t="str">
        <f>Hyperlink("https://www.diodes.com/part/view/SMBJ20AQ","SMBJ20AQ")</f>
        <v>SMBJ20AQ</v>
      </c>
      <c r="D748" t="s">
        <v>777</v>
      </c>
      <c r="E748" t="s">
        <v>16</v>
      </c>
      <c r="F748" t="s">
        <v>17</v>
      </c>
      <c r="G748" t="s">
        <v>18</v>
      </c>
      <c r="I748">
        <v>20</v>
      </c>
      <c r="J748">
        <v>22.2</v>
      </c>
      <c r="K748">
        <v>25.5</v>
      </c>
      <c r="L748">
        <v>5</v>
      </c>
      <c r="M748">
        <v>32.4</v>
      </c>
      <c r="N748" t="s">
        <v>768</v>
      </c>
    </row>
    <row r="749" spans="1:14">
      <c r="A749" t="s">
        <v>788</v>
      </c>
      <c r="B749" s="2" t="str">
        <f>Hyperlink("https://www.diodes.com/assets/Datasheets/ds40740.pdf")</f>
        <v>https://www.diodes.com/assets/Datasheets/ds40740.pdf</v>
      </c>
      <c r="C749" t="str">
        <f>Hyperlink("https://www.diodes.com/part/view/SMBJ20CAQ","SMBJ20CAQ")</f>
        <v>SMBJ20CAQ</v>
      </c>
      <c r="D749" t="s">
        <v>630</v>
      </c>
      <c r="E749" t="s">
        <v>16</v>
      </c>
      <c r="F749" t="s">
        <v>17</v>
      </c>
      <c r="G749" t="s">
        <v>21</v>
      </c>
      <c r="I749">
        <v>20</v>
      </c>
      <c r="J749">
        <v>22.2</v>
      </c>
      <c r="K749">
        <v>25.5</v>
      </c>
      <c r="L749">
        <v>5</v>
      </c>
      <c r="M749">
        <v>32.4</v>
      </c>
      <c r="N749" t="s">
        <v>768</v>
      </c>
    </row>
    <row r="750" spans="1:14">
      <c r="A750" t="s">
        <v>789</v>
      </c>
      <c r="B750" s="2" t="str">
        <f>Hyperlink("https://www.diodes.com/assets/Datasheets/ds40740.pdf")</f>
        <v>https://www.diodes.com/assets/Datasheets/ds40740.pdf</v>
      </c>
      <c r="C750" t="str">
        <f>Hyperlink("https://www.diodes.com/part/view/SMBJ22AQ","SMBJ22AQ")</f>
        <v>SMBJ22AQ</v>
      </c>
      <c r="D750" t="s">
        <v>777</v>
      </c>
      <c r="E750" t="s">
        <v>16</v>
      </c>
      <c r="F750" t="s">
        <v>17</v>
      </c>
      <c r="G750" t="s">
        <v>18</v>
      </c>
      <c r="I750">
        <v>22</v>
      </c>
      <c r="J750">
        <v>24.4</v>
      </c>
      <c r="K750">
        <v>28</v>
      </c>
      <c r="L750">
        <v>5</v>
      </c>
      <c r="M750">
        <v>35.5</v>
      </c>
      <c r="N750" t="s">
        <v>768</v>
      </c>
    </row>
    <row r="751" spans="1:14">
      <c r="A751" t="s">
        <v>790</v>
      </c>
      <c r="B751" s="2" t="str">
        <f>Hyperlink("https://www.diodes.com/assets/Datasheets/ds40740.pdf")</f>
        <v>https://www.diodes.com/assets/Datasheets/ds40740.pdf</v>
      </c>
      <c r="C751" t="str">
        <f>Hyperlink("https://www.diodes.com/part/view/SMBJ22CAQ","SMBJ22CAQ")</f>
        <v>SMBJ22CAQ</v>
      </c>
      <c r="D751" t="s">
        <v>630</v>
      </c>
      <c r="E751" t="s">
        <v>16</v>
      </c>
      <c r="F751" t="s">
        <v>17</v>
      </c>
      <c r="G751" t="s">
        <v>21</v>
      </c>
      <c r="I751">
        <v>22</v>
      </c>
      <c r="J751">
        <v>24.4</v>
      </c>
      <c r="K751">
        <v>28</v>
      </c>
      <c r="L751">
        <v>5</v>
      </c>
      <c r="M751">
        <v>35.5</v>
      </c>
      <c r="N751" t="s">
        <v>768</v>
      </c>
    </row>
    <row r="752" spans="1:14">
      <c r="A752" t="s">
        <v>791</v>
      </c>
      <c r="B752" s="2" t="str">
        <f>Hyperlink("https://www.diodes.com/assets/Datasheets/ds40740.pdf")</f>
        <v>https://www.diodes.com/assets/Datasheets/ds40740.pdf</v>
      </c>
      <c r="C752" t="str">
        <f>Hyperlink("https://www.diodes.com/part/view/SMBJ24AQ","SMBJ24AQ")</f>
        <v>SMBJ24AQ</v>
      </c>
      <c r="D752" t="s">
        <v>777</v>
      </c>
      <c r="E752" t="s">
        <v>16</v>
      </c>
      <c r="F752" t="s">
        <v>17</v>
      </c>
      <c r="G752" t="s">
        <v>18</v>
      </c>
      <c r="I752">
        <v>24</v>
      </c>
      <c r="J752">
        <v>26.7</v>
      </c>
      <c r="K752">
        <v>30.7</v>
      </c>
      <c r="L752">
        <v>5</v>
      </c>
      <c r="M752">
        <v>38.9</v>
      </c>
      <c r="N752" t="s">
        <v>768</v>
      </c>
    </row>
    <row r="753" spans="1:14">
      <c r="A753" t="s">
        <v>792</v>
      </c>
      <c r="B753" s="2" t="str">
        <f>Hyperlink("https://www.diodes.com/assets/Datasheets/ds40740.pdf")</f>
        <v>https://www.diodes.com/assets/Datasheets/ds40740.pdf</v>
      </c>
      <c r="C753" t="str">
        <f>Hyperlink("https://www.diodes.com/part/view/SMBJ24CAQ","SMBJ24CAQ")</f>
        <v>SMBJ24CAQ</v>
      </c>
      <c r="D753" t="s">
        <v>630</v>
      </c>
      <c r="E753" t="s">
        <v>16</v>
      </c>
      <c r="F753" t="s">
        <v>17</v>
      </c>
      <c r="G753" t="s">
        <v>21</v>
      </c>
      <c r="I753">
        <v>24</v>
      </c>
      <c r="J753">
        <v>26.7</v>
      </c>
      <c r="K753">
        <v>30.7</v>
      </c>
      <c r="L753">
        <v>5</v>
      </c>
      <c r="M753">
        <v>38.9</v>
      </c>
      <c r="N753" t="s">
        <v>768</v>
      </c>
    </row>
    <row r="754" spans="1:14">
      <c r="A754" t="s">
        <v>793</v>
      </c>
      <c r="B754" s="2" t="str">
        <f>Hyperlink("https://www.diodes.com/assets/Datasheets/ds40740.pdf")</f>
        <v>https://www.diodes.com/assets/Datasheets/ds40740.pdf</v>
      </c>
      <c r="C754" t="str">
        <f>Hyperlink("https://www.diodes.com/part/view/SMBJ26AQ","SMBJ26AQ")</f>
        <v>SMBJ26AQ</v>
      </c>
      <c r="D754" t="s">
        <v>777</v>
      </c>
      <c r="E754" t="s">
        <v>16</v>
      </c>
      <c r="F754" t="s">
        <v>17</v>
      </c>
      <c r="G754" t="s">
        <v>18</v>
      </c>
      <c r="I754">
        <v>26</v>
      </c>
      <c r="J754">
        <v>28.9</v>
      </c>
      <c r="K754">
        <v>33.2</v>
      </c>
      <c r="L754">
        <v>5</v>
      </c>
      <c r="M754">
        <v>42.1</v>
      </c>
      <c r="N754" t="s">
        <v>768</v>
      </c>
    </row>
    <row r="755" spans="1:14">
      <c r="A755" t="s">
        <v>794</v>
      </c>
      <c r="B755" s="2" t="str">
        <f>Hyperlink("https://www.diodes.com/assets/Datasheets/ds40740.pdf")</f>
        <v>https://www.diodes.com/assets/Datasheets/ds40740.pdf</v>
      </c>
      <c r="C755" t="str">
        <f>Hyperlink("https://www.diodes.com/part/view/SMBJ26CAQ","SMBJ26CAQ")</f>
        <v>SMBJ26CAQ</v>
      </c>
      <c r="D755" t="s">
        <v>630</v>
      </c>
      <c r="E755" t="s">
        <v>16</v>
      </c>
      <c r="F755" t="s">
        <v>17</v>
      </c>
      <c r="G755" t="s">
        <v>21</v>
      </c>
      <c r="I755">
        <v>26</v>
      </c>
      <c r="J755">
        <v>28.9</v>
      </c>
      <c r="K755">
        <v>33.2</v>
      </c>
      <c r="L755">
        <v>5</v>
      </c>
      <c r="M755">
        <v>42.1</v>
      </c>
      <c r="N755" t="s">
        <v>768</v>
      </c>
    </row>
    <row r="756" spans="1:14">
      <c r="A756" t="s">
        <v>795</v>
      </c>
      <c r="B756" s="2" t="str">
        <f>Hyperlink("https://www.diodes.com/assets/Datasheets/ds40740.pdf")</f>
        <v>https://www.diodes.com/assets/Datasheets/ds40740.pdf</v>
      </c>
      <c r="C756" t="str">
        <f>Hyperlink("https://www.diodes.com/part/view/SMBJ28AQ","SMBJ28AQ")</f>
        <v>SMBJ28AQ</v>
      </c>
      <c r="D756" t="s">
        <v>777</v>
      </c>
      <c r="E756" t="s">
        <v>16</v>
      </c>
      <c r="F756" t="s">
        <v>17</v>
      </c>
      <c r="G756" t="s">
        <v>18</v>
      </c>
      <c r="I756">
        <v>28</v>
      </c>
      <c r="J756">
        <v>31.1</v>
      </c>
      <c r="K756">
        <v>35.8</v>
      </c>
      <c r="L756">
        <v>5</v>
      </c>
      <c r="M756">
        <v>45.4</v>
      </c>
      <c r="N756" t="s">
        <v>768</v>
      </c>
    </row>
    <row r="757" spans="1:14">
      <c r="A757" t="s">
        <v>796</v>
      </c>
      <c r="B757" s="2" t="str">
        <f>Hyperlink("https://www.diodes.com/assets/Datasheets/ds40740.pdf")</f>
        <v>https://www.diodes.com/assets/Datasheets/ds40740.pdf</v>
      </c>
      <c r="C757" t="str">
        <f>Hyperlink("https://www.diodes.com/part/view/SMBJ28CAQ","SMBJ28CAQ")</f>
        <v>SMBJ28CAQ</v>
      </c>
      <c r="D757" t="s">
        <v>630</v>
      </c>
      <c r="E757" t="s">
        <v>16</v>
      </c>
      <c r="F757" t="s">
        <v>17</v>
      </c>
      <c r="G757" t="s">
        <v>21</v>
      </c>
      <c r="I757">
        <v>28</v>
      </c>
      <c r="J757">
        <v>31.1</v>
      </c>
      <c r="K757">
        <v>35.8</v>
      </c>
      <c r="L757">
        <v>5</v>
      </c>
      <c r="M757">
        <v>45.4</v>
      </c>
      <c r="N757" t="s">
        <v>768</v>
      </c>
    </row>
    <row r="758" spans="1:14">
      <c r="A758" t="s">
        <v>797</v>
      </c>
      <c r="B758" s="2" t="str">
        <f>Hyperlink("https://www.diodes.com/assets/Datasheets/ds40740.pdf")</f>
        <v>https://www.diodes.com/assets/Datasheets/ds40740.pdf</v>
      </c>
      <c r="C758" t="str">
        <f>Hyperlink("https://www.diodes.com/part/view/SMBJ30AQ","SMBJ30AQ")</f>
        <v>SMBJ30AQ</v>
      </c>
      <c r="D758" t="s">
        <v>777</v>
      </c>
      <c r="E758" t="s">
        <v>16</v>
      </c>
      <c r="F758" t="s">
        <v>17</v>
      </c>
      <c r="G758" t="s">
        <v>18</v>
      </c>
      <c r="I758">
        <v>30</v>
      </c>
      <c r="J758">
        <v>33.3</v>
      </c>
      <c r="K758">
        <v>38.3</v>
      </c>
      <c r="L758">
        <v>5</v>
      </c>
      <c r="M758">
        <v>48.4</v>
      </c>
      <c r="N758" t="s">
        <v>768</v>
      </c>
    </row>
    <row r="759" spans="1:14">
      <c r="A759" t="s">
        <v>798</v>
      </c>
      <c r="B759" s="2" t="str">
        <f>Hyperlink("https://www.diodes.com/assets/Datasheets/ds40740.pdf")</f>
        <v>https://www.diodes.com/assets/Datasheets/ds40740.pdf</v>
      </c>
      <c r="C759" t="str">
        <f>Hyperlink("https://www.diodes.com/part/view/SMBJ30CAQ","SMBJ30CAQ")</f>
        <v>SMBJ30CAQ</v>
      </c>
      <c r="D759" t="s">
        <v>630</v>
      </c>
      <c r="E759" t="s">
        <v>16</v>
      </c>
      <c r="F759" t="s">
        <v>17</v>
      </c>
      <c r="G759" t="s">
        <v>21</v>
      </c>
      <c r="I759">
        <v>30</v>
      </c>
      <c r="J759">
        <v>33.3</v>
      </c>
      <c r="K759">
        <v>38.3</v>
      </c>
      <c r="L759">
        <v>5</v>
      </c>
      <c r="M759">
        <v>48.4</v>
      </c>
      <c r="N759" t="s">
        <v>768</v>
      </c>
    </row>
    <row r="760" spans="1:14">
      <c r="A760" t="s">
        <v>799</v>
      </c>
      <c r="B760" s="2" t="str">
        <f>Hyperlink("https://www.diodes.com/assets/Datasheets/ds40740.pdf")</f>
        <v>https://www.diodes.com/assets/Datasheets/ds40740.pdf</v>
      </c>
      <c r="C760" t="str">
        <f>Hyperlink("https://www.diodes.com/part/view/SMBJ33AQ","SMBJ33AQ")</f>
        <v>SMBJ33AQ</v>
      </c>
      <c r="D760" t="s">
        <v>777</v>
      </c>
      <c r="E760" t="s">
        <v>16</v>
      </c>
      <c r="F760" t="s">
        <v>17</v>
      </c>
      <c r="G760" t="s">
        <v>18</v>
      </c>
      <c r="I760">
        <v>33</v>
      </c>
      <c r="J760">
        <v>36.7</v>
      </c>
      <c r="K760">
        <v>42.2</v>
      </c>
      <c r="L760">
        <v>5</v>
      </c>
      <c r="M760">
        <v>53.3</v>
      </c>
      <c r="N760" t="s">
        <v>768</v>
      </c>
    </row>
    <row r="761" spans="1:14">
      <c r="A761" t="s">
        <v>800</v>
      </c>
      <c r="B761" s="2" t="str">
        <f>Hyperlink("https://www.diodes.com/assets/Datasheets/ds40740.pdf")</f>
        <v>https://www.diodes.com/assets/Datasheets/ds40740.pdf</v>
      </c>
      <c r="C761" t="str">
        <f>Hyperlink("https://www.diodes.com/part/view/SMBJ33CAQ","SMBJ33CAQ")</f>
        <v>SMBJ33CAQ</v>
      </c>
      <c r="D761" t="s">
        <v>630</v>
      </c>
      <c r="E761" t="s">
        <v>16</v>
      </c>
      <c r="F761" t="s">
        <v>17</v>
      </c>
      <c r="G761" t="s">
        <v>21</v>
      </c>
      <c r="I761">
        <v>33</v>
      </c>
      <c r="J761">
        <v>36.7</v>
      </c>
      <c r="K761">
        <v>42.2</v>
      </c>
      <c r="L761">
        <v>5</v>
      </c>
      <c r="M761">
        <v>53.3</v>
      </c>
      <c r="N761" t="s">
        <v>768</v>
      </c>
    </row>
    <row r="762" spans="1:14">
      <c r="A762" t="s">
        <v>801</v>
      </c>
      <c r="B762" s="2" t="str">
        <f>Hyperlink("https://www.diodes.com/assets/Datasheets/ds40740.pdf")</f>
        <v>https://www.diodes.com/assets/Datasheets/ds40740.pdf</v>
      </c>
      <c r="C762" t="str">
        <f>Hyperlink("https://www.diodes.com/part/view/SMBJ36AQ","SMBJ36AQ")</f>
        <v>SMBJ36AQ</v>
      </c>
      <c r="D762" t="s">
        <v>777</v>
      </c>
      <c r="E762" t="s">
        <v>16</v>
      </c>
      <c r="F762" t="s">
        <v>17</v>
      </c>
      <c r="G762" t="s">
        <v>18</v>
      </c>
      <c r="I762">
        <v>36</v>
      </c>
      <c r="J762">
        <v>40</v>
      </c>
      <c r="K762">
        <v>46</v>
      </c>
      <c r="L762">
        <v>5</v>
      </c>
      <c r="M762">
        <v>58.1</v>
      </c>
      <c r="N762" t="s">
        <v>768</v>
      </c>
    </row>
    <row r="763" spans="1:14">
      <c r="A763" t="s">
        <v>802</v>
      </c>
      <c r="B763" s="2" t="str">
        <f>Hyperlink("https://www.diodes.com/assets/Datasheets/ds40740.pdf")</f>
        <v>https://www.diodes.com/assets/Datasheets/ds40740.pdf</v>
      </c>
      <c r="C763" t="str">
        <f>Hyperlink("https://www.diodes.com/part/view/SMBJ36CAQ","SMBJ36CAQ")</f>
        <v>SMBJ36CAQ</v>
      </c>
      <c r="D763" t="s">
        <v>630</v>
      </c>
      <c r="E763" t="s">
        <v>16</v>
      </c>
      <c r="F763" t="s">
        <v>17</v>
      </c>
      <c r="G763" t="s">
        <v>21</v>
      </c>
      <c r="I763">
        <v>36</v>
      </c>
      <c r="J763">
        <v>40</v>
      </c>
      <c r="K763">
        <v>46</v>
      </c>
      <c r="L763">
        <v>5</v>
      </c>
      <c r="M763">
        <v>58.1</v>
      </c>
      <c r="N763" t="s">
        <v>768</v>
      </c>
    </row>
    <row r="764" spans="1:14">
      <c r="A764" t="s">
        <v>803</v>
      </c>
      <c r="B764" s="2" t="str">
        <f>Hyperlink("https://www.diodes.com/assets/Datasheets/ds40740.pdf")</f>
        <v>https://www.diodes.com/assets/Datasheets/ds40740.pdf</v>
      </c>
      <c r="C764" t="str">
        <f>Hyperlink("https://www.diodes.com/part/view/SMBJ40AQ","SMBJ40AQ")</f>
        <v>SMBJ40AQ</v>
      </c>
      <c r="D764" t="s">
        <v>630</v>
      </c>
      <c r="E764" t="s">
        <v>16</v>
      </c>
      <c r="F764" t="s">
        <v>17</v>
      </c>
      <c r="G764" t="s">
        <v>18</v>
      </c>
      <c r="I764">
        <v>40</v>
      </c>
      <c r="J764">
        <v>44.4</v>
      </c>
      <c r="K764">
        <v>51.1</v>
      </c>
      <c r="L764">
        <v>5</v>
      </c>
      <c r="M764">
        <v>9.3</v>
      </c>
      <c r="N764" t="s">
        <v>768</v>
      </c>
    </row>
    <row r="765" spans="1:14">
      <c r="A765" t="s">
        <v>804</v>
      </c>
      <c r="B765" s="2" t="str">
        <f>Hyperlink("https://www.diodes.com/assets/Datasheets/ds40740.pdf")</f>
        <v>https://www.diodes.com/assets/Datasheets/ds40740.pdf</v>
      </c>
      <c r="C765" t="str">
        <f>Hyperlink("https://www.diodes.com/part/view/SMBJ40CAQ","SMBJ40CAQ")</f>
        <v>SMBJ40CAQ</v>
      </c>
      <c r="D765" t="s">
        <v>630</v>
      </c>
      <c r="E765" t="s">
        <v>16</v>
      </c>
      <c r="F765" t="s">
        <v>17</v>
      </c>
      <c r="G765" t="s">
        <v>21</v>
      </c>
      <c r="I765">
        <v>40</v>
      </c>
      <c r="J765">
        <v>44.4</v>
      </c>
      <c r="K765">
        <v>51.1</v>
      </c>
      <c r="L765">
        <v>5</v>
      </c>
      <c r="M765">
        <v>64.5</v>
      </c>
      <c r="N765" t="s">
        <v>768</v>
      </c>
    </row>
    <row r="766" spans="1:14">
      <c r="A766" t="s">
        <v>805</v>
      </c>
      <c r="B766" s="2" t="str">
        <f>Hyperlink("https://www.diodes.com/assets/Datasheets/ds40740.pdf")</f>
        <v>https://www.diodes.com/assets/Datasheets/ds40740.pdf</v>
      </c>
      <c r="C766" t="str">
        <f>Hyperlink("https://www.diodes.com/part/view/SMBJ45AQ","SMBJ45AQ")</f>
        <v>SMBJ45AQ</v>
      </c>
      <c r="D766" t="s">
        <v>669</v>
      </c>
      <c r="E766" t="s">
        <v>16</v>
      </c>
      <c r="F766" t="s">
        <v>17</v>
      </c>
      <c r="G766" t="s">
        <v>18</v>
      </c>
      <c r="I766">
        <v>45</v>
      </c>
      <c r="J766">
        <v>50</v>
      </c>
      <c r="K766">
        <v>57.5</v>
      </c>
      <c r="L766">
        <v>5</v>
      </c>
      <c r="M766">
        <v>72.7</v>
      </c>
      <c r="N766" t="s">
        <v>768</v>
      </c>
    </row>
    <row r="767" spans="1:14">
      <c r="A767" t="s">
        <v>806</v>
      </c>
      <c r="B767" s="2" t="str">
        <f>Hyperlink("https://www.diodes.com/assets/Datasheets/ds40740.pdf")</f>
        <v>https://www.diodes.com/assets/Datasheets/ds40740.pdf</v>
      </c>
      <c r="C767" t="str">
        <f>Hyperlink("https://www.diodes.com/part/view/SMBJ45CAQ","SMBJ45CAQ")</f>
        <v>SMBJ45CAQ</v>
      </c>
      <c r="D767" t="s">
        <v>669</v>
      </c>
      <c r="E767" t="s">
        <v>16</v>
      </c>
      <c r="F767" t="s">
        <v>17</v>
      </c>
      <c r="G767" t="s">
        <v>21</v>
      </c>
      <c r="I767">
        <v>45</v>
      </c>
      <c r="J767">
        <v>50</v>
      </c>
      <c r="K767">
        <v>57.5</v>
      </c>
      <c r="L767">
        <v>5</v>
      </c>
      <c r="M767">
        <v>72.7</v>
      </c>
      <c r="N767" t="s">
        <v>768</v>
      </c>
    </row>
    <row r="768" spans="1:14">
      <c r="A768" t="s">
        <v>807</v>
      </c>
      <c r="B768" s="2" t="str">
        <f>Hyperlink("https://www.diodes.com/assets/Datasheets/ds40740.pdf")</f>
        <v>https://www.diodes.com/assets/Datasheets/ds40740.pdf</v>
      </c>
      <c r="C768" t="str">
        <f>Hyperlink("https://www.diodes.com/part/view/SMBJ5.0AQ","SMBJ5.0AQ")</f>
        <v>SMBJ5.0AQ</v>
      </c>
      <c r="D768" t="s">
        <v>669</v>
      </c>
      <c r="E768" t="s">
        <v>16</v>
      </c>
      <c r="F768" t="s">
        <v>17</v>
      </c>
      <c r="G768" t="s">
        <v>18</v>
      </c>
      <c r="I768">
        <v>5</v>
      </c>
      <c r="J768">
        <v>6.4</v>
      </c>
      <c r="K768">
        <v>7.23</v>
      </c>
      <c r="L768">
        <v>800</v>
      </c>
      <c r="M768">
        <v>9.2</v>
      </c>
      <c r="N768" t="s">
        <v>768</v>
      </c>
    </row>
    <row r="769" spans="1:14">
      <c r="A769" t="s">
        <v>808</v>
      </c>
      <c r="B769" s="2" t="str">
        <f>Hyperlink("https://www.diodes.com/assets/Datasheets/ds40740.pdf")</f>
        <v>https://www.diodes.com/assets/Datasheets/ds40740.pdf</v>
      </c>
      <c r="C769" t="str">
        <f>Hyperlink("https://www.diodes.com/part/view/SMBJ5.0CAQ","SMBJ5.0CAQ")</f>
        <v>SMBJ5.0CAQ</v>
      </c>
      <c r="D769" t="s">
        <v>669</v>
      </c>
      <c r="E769" t="s">
        <v>16</v>
      </c>
      <c r="F769" t="s">
        <v>17</v>
      </c>
      <c r="G769" t="s">
        <v>21</v>
      </c>
      <c r="I769">
        <v>5</v>
      </c>
      <c r="J769">
        <v>6.4</v>
      </c>
      <c r="K769">
        <v>7.23</v>
      </c>
      <c r="L769">
        <v>800</v>
      </c>
      <c r="M769">
        <v>9.2</v>
      </c>
      <c r="N769" t="s">
        <v>768</v>
      </c>
    </row>
    <row r="770" spans="1:14">
      <c r="A770" t="s">
        <v>809</v>
      </c>
      <c r="B770" s="2" t="str">
        <f>Hyperlink("https://www.diodes.com/assets/Datasheets/ds40740.pdf")</f>
        <v>https://www.diodes.com/assets/Datasheets/ds40740.pdf</v>
      </c>
      <c r="C770" t="str">
        <f>Hyperlink("https://www.diodes.com/part/view/SMBJ51AQ","SMBJ51AQ")</f>
        <v>SMBJ51AQ</v>
      </c>
      <c r="D770" t="s">
        <v>630</v>
      </c>
      <c r="E770" t="s">
        <v>16</v>
      </c>
      <c r="F770" t="s">
        <v>17</v>
      </c>
      <c r="G770" t="s">
        <v>18</v>
      </c>
      <c r="I770">
        <v>51</v>
      </c>
      <c r="J770">
        <v>56.7</v>
      </c>
      <c r="K770">
        <v>65.2</v>
      </c>
      <c r="L770">
        <v>5</v>
      </c>
      <c r="M770">
        <v>82.4</v>
      </c>
      <c r="N770" t="s">
        <v>768</v>
      </c>
    </row>
    <row r="771" spans="1:14">
      <c r="A771" t="s">
        <v>810</v>
      </c>
      <c r="B771" s="2" t="str">
        <f>Hyperlink("https://www.diodes.com/assets/Datasheets/ds40740.pdf")</f>
        <v>https://www.diodes.com/assets/Datasheets/ds40740.pdf</v>
      </c>
      <c r="C771" t="str">
        <f>Hyperlink("https://www.diodes.com/part/view/SMBJ51CAQ","SMBJ51CAQ")</f>
        <v>SMBJ51CAQ</v>
      </c>
      <c r="D771" t="s">
        <v>630</v>
      </c>
      <c r="E771" t="s">
        <v>16</v>
      </c>
      <c r="F771" t="s">
        <v>17</v>
      </c>
      <c r="G771" t="s">
        <v>21</v>
      </c>
      <c r="I771">
        <v>51</v>
      </c>
      <c r="J771">
        <v>56.7</v>
      </c>
      <c r="K771">
        <v>65.2</v>
      </c>
      <c r="L771">
        <v>5</v>
      </c>
      <c r="M771">
        <v>82.4</v>
      </c>
      <c r="N771" t="s">
        <v>768</v>
      </c>
    </row>
    <row r="772" spans="1:14">
      <c r="A772" t="s">
        <v>811</v>
      </c>
      <c r="B772" s="2" t="str">
        <f>Hyperlink("https://www.diodes.com/assets/Datasheets/ds40740.pdf")</f>
        <v>https://www.diodes.com/assets/Datasheets/ds40740.pdf</v>
      </c>
      <c r="C772" t="str">
        <f>Hyperlink("https://www.diodes.com/part/view/SMBJ58AQ","SMBJ58AQ")</f>
        <v>SMBJ58AQ</v>
      </c>
      <c r="D772" t="s">
        <v>630</v>
      </c>
      <c r="E772" t="s">
        <v>16</v>
      </c>
      <c r="F772" t="s">
        <v>17</v>
      </c>
      <c r="G772" t="s">
        <v>18</v>
      </c>
      <c r="I772">
        <v>58</v>
      </c>
      <c r="J772">
        <v>64.4</v>
      </c>
      <c r="K772">
        <v>74.6</v>
      </c>
      <c r="L772">
        <v>5</v>
      </c>
      <c r="M772">
        <v>93.6</v>
      </c>
      <c r="N772" t="s">
        <v>768</v>
      </c>
    </row>
    <row r="773" spans="1:14">
      <c r="A773" t="s">
        <v>812</v>
      </c>
      <c r="B773" s="2" t="str">
        <f>Hyperlink("https://www.diodes.com/assets/Datasheets/ds40740.pdf")</f>
        <v>https://www.diodes.com/assets/Datasheets/ds40740.pdf</v>
      </c>
      <c r="C773" t="str">
        <f>Hyperlink("https://www.diodes.com/part/view/SMBJ58CAQ","SMBJ58CAQ")</f>
        <v>SMBJ58CAQ</v>
      </c>
      <c r="D773" t="s">
        <v>630</v>
      </c>
      <c r="E773" t="s">
        <v>16</v>
      </c>
      <c r="F773" t="s">
        <v>17</v>
      </c>
      <c r="G773" t="s">
        <v>21</v>
      </c>
      <c r="I773">
        <v>58</v>
      </c>
      <c r="J773">
        <v>64.4</v>
      </c>
      <c r="K773">
        <v>74.6</v>
      </c>
      <c r="L773">
        <v>5</v>
      </c>
      <c r="M773">
        <v>93.6</v>
      </c>
      <c r="N773" t="s">
        <v>768</v>
      </c>
    </row>
    <row r="774" spans="1:14">
      <c r="A774" t="s">
        <v>813</v>
      </c>
      <c r="B774" s="2" t="str">
        <f>Hyperlink("https://www.diodes.com/assets/Datasheets/ds40740.pdf")</f>
        <v>https://www.diodes.com/assets/Datasheets/ds40740.pdf</v>
      </c>
      <c r="C774" t="str">
        <f>Hyperlink("https://www.diodes.com/part/view/SMBJ6.5AQ","SMBJ6.5AQ")</f>
        <v>SMBJ6.5AQ</v>
      </c>
      <c r="D774" t="s">
        <v>669</v>
      </c>
      <c r="E774" t="s">
        <v>16</v>
      </c>
      <c r="F774" t="s">
        <v>17</v>
      </c>
      <c r="G774" t="s">
        <v>18</v>
      </c>
      <c r="I774">
        <v>6.5</v>
      </c>
      <c r="J774">
        <v>7.22</v>
      </c>
      <c r="K774">
        <v>8.3</v>
      </c>
      <c r="L774">
        <v>500</v>
      </c>
      <c r="M774">
        <v>11.2</v>
      </c>
      <c r="N774" t="s">
        <v>768</v>
      </c>
    </row>
    <row r="775" spans="1:14">
      <c r="A775" t="s">
        <v>814</v>
      </c>
      <c r="B775" s="2" t="str">
        <f>Hyperlink("https://www.diodes.com/assets/Datasheets/ds40740.pdf")</f>
        <v>https://www.diodes.com/assets/Datasheets/ds40740.pdf</v>
      </c>
      <c r="C775" t="str">
        <f>Hyperlink("https://www.diodes.com/part/view/SMBJ6.5CAQ","SMBJ6.5CAQ")</f>
        <v>SMBJ6.5CAQ</v>
      </c>
      <c r="D775" t="s">
        <v>630</v>
      </c>
      <c r="E775" t="s">
        <v>16</v>
      </c>
      <c r="F775" t="s">
        <v>17</v>
      </c>
      <c r="G775" t="s">
        <v>21</v>
      </c>
      <c r="I775">
        <v>6.5</v>
      </c>
      <c r="J775">
        <v>7.22</v>
      </c>
      <c r="K775">
        <v>8.3</v>
      </c>
      <c r="L775">
        <v>1000</v>
      </c>
      <c r="M775">
        <v>11.2</v>
      </c>
      <c r="N775" t="s">
        <v>768</v>
      </c>
    </row>
    <row r="776" spans="1:14">
      <c r="A776" t="s">
        <v>815</v>
      </c>
      <c r="B776" s="2" t="str">
        <f>Hyperlink("https://www.diodes.com/assets/Datasheets/ds40740.pdf")</f>
        <v>https://www.diodes.com/assets/Datasheets/ds40740.pdf</v>
      </c>
      <c r="C776" t="str">
        <f>Hyperlink("https://www.diodes.com/part/view/SMBJ60AQ","SMBJ60AQ")</f>
        <v>SMBJ60AQ</v>
      </c>
      <c r="D776" t="s">
        <v>669</v>
      </c>
      <c r="E776" t="s">
        <v>16</v>
      </c>
      <c r="F776" t="s">
        <v>17</v>
      </c>
      <c r="G776" t="s">
        <v>18</v>
      </c>
      <c r="I776">
        <v>60</v>
      </c>
      <c r="J776">
        <v>66.7</v>
      </c>
      <c r="K776">
        <v>76.7</v>
      </c>
      <c r="L776">
        <v>5</v>
      </c>
      <c r="M776">
        <v>96.8</v>
      </c>
      <c r="N776" t="s">
        <v>768</v>
      </c>
    </row>
    <row r="777" spans="1:14">
      <c r="A777" t="s">
        <v>816</v>
      </c>
      <c r="B777" s="2" t="str">
        <f>Hyperlink("https://www.diodes.com/assets/Datasheets/ds40740.pdf")</f>
        <v>https://www.diodes.com/assets/Datasheets/ds40740.pdf</v>
      </c>
      <c r="C777" t="str">
        <f>Hyperlink("https://www.diodes.com/part/view/SMBJ60CAQ","SMBJ60CAQ")</f>
        <v>SMBJ60CAQ</v>
      </c>
      <c r="D777" t="s">
        <v>669</v>
      </c>
      <c r="E777" t="s">
        <v>16</v>
      </c>
      <c r="F777" t="s">
        <v>17</v>
      </c>
      <c r="G777" t="s">
        <v>21</v>
      </c>
      <c r="I777">
        <v>60</v>
      </c>
      <c r="J777">
        <v>66.7</v>
      </c>
      <c r="K777">
        <v>76.7</v>
      </c>
      <c r="L777">
        <v>5</v>
      </c>
      <c r="M777">
        <v>96.8</v>
      </c>
      <c r="N777" t="s">
        <v>768</v>
      </c>
    </row>
    <row r="778" spans="1:14">
      <c r="A778" t="s">
        <v>817</v>
      </c>
      <c r="B778" s="2" t="str">
        <f>Hyperlink("https://www.diodes.com/assets/Datasheets/ds40740.pdf")</f>
        <v>https://www.diodes.com/assets/Datasheets/ds40740.pdf</v>
      </c>
      <c r="C778" t="str">
        <f>Hyperlink("https://www.diodes.com/part/view/SMBJ64AQ","SMBJ64AQ")</f>
        <v>SMBJ64AQ</v>
      </c>
      <c r="D778" t="s">
        <v>669</v>
      </c>
      <c r="E778" t="s">
        <v>16</v>
      </c>
      <c r="F778" t="s">
        <v>17</v>
      </c>
      <c r="G778" t="s">
        <v>18</v>
      </c>
      <c r="I778">
        <v>64</v>
      </c>
      <c r="J778">
        <v>71.1</v>
      </c>
      <c r="K778">
        <v>81.8</v>
      </c>
      <c r="L778">
        <v>5</v>
      </c>
      <c r="M778">
        <v>103</v>
      </c>
      <c r="N778" t="s">
        <v>768</v>
      </c>
    </row>
    <row r="779" spans="1:14">
      <c r="A779" t="s">
        <v>818</v>
      </c>
      <c r="B779" s="2" t="str">
        <f>Hyperlink("https://www.diodes.com/assets/Datasheets/ds40740.pdf")</f>
        <v>https://www.diodes.com/assets/Datasheets/ds40740.pdf</v>
      </c>
      <c r="C779" t="str">
        <f>Hyperlink("https://www.diodes.com/part/view/SMBJ64CAQ","SMBJ64CAQ")</f>
        <v>SMBJ64CAQ</v>
      </c>
      <c r="D779" t="s">
        <v>669</v>
      </c>
      <c r="E779" t="s">
        <v>16</v>
      </c>
      <c r="F779" t="s">
        <v>17</v>
      </c>
      <c r="G779" t="s">
        <v>21</v>
      </c>
      <c r="I779">
        <v>64</v>
      </c>
      <c r="J779">
        <v>71.1</v>
      </c>
      <c r="K779">
        <v>81.8</v>
      </c>
      <c r="L779">
        <v>5</v>
      </c>
      <c r="M779">
        <v>103</v>
      </c>
      <c r="N779" t="s">
        <v>768</v>
      </c>
    </row>
    <row r="780" spans="1:14">
      <c r="A780" t="s">
        <v>819</v>
      </c>
      <c r="B780" s="2" t="str">
        <f>Hyperlink("https://www.diodes.com/assets/Datasheets/ds40740.pdf")</f>
        <v>https://www.diodes.com/assets/Datasheets/ds40740.pdf</v>
      </c>
      <c r="C780" t="str">
        <f>Hyperlink("https://www.diodes.com/part/view/SMBJ7.0AQ","SMBJ7.0AQ")</f>
        <v>SMBJ7.0AQ</v>
      </c>
      <c r="D780" t="s">
        <v>630</v>
      </c>
      <c r="E780" t="s">
        <v>16</v>
      </c>
      <c r="F780" t="s">
        <v>17</v>
      </c>
      <c r="G780" t="s">
        <v>18</v>
      </c>
      <c r="I780">
        <v>7</v>
      </c>
      <c r="J780">
        <v>7.78</v>
      </c>
      <c r="K780">
        <v>8.95</v>
      </c>
      <c r="L780">
        <v>200</v>
      </c>
      <c r="M780">
        <v>12</v>
      </c>
      <c r="N780" t="s">
        <v>768</v>
      </c>
    </row>
    <row r="781" spans="1:14">
      <c r="A781" t="s">
        <v>820</v>
      </c>
      <c r="B781" s="2" t="str">
        <f>Hyperlink("https://www.diodes.com/assets/Datasheets/ds40740.pdf")</f>
        <v>https://www.diodes.com/assets/Datasheets/ds40740.pdf</v>
      </c>
      <c r="C781" t="str">
        <f>Hyperlink("https://www.diodes.com/part/view/SMBJ7.0CAQ","SMBJ7.0CAQ")</f>
        <v>SMBJ7.0CAQ</v>
      </c>
      <c r="D781" t="s">
        <v>630</v>
      </c>
      <c r="E781" t="s">
        <v>16</v>
      </c>
      <c r="F781" t="s">
        <v>17</v>
      </c>
      <c r="G781" t="s">
        <v>21</v>
      </c>
      <c r="I781">
        <v>7</v>
      </c>
      <c r="J781">
        <v>7.78</v>
      </c>
      <c r="K781">
        <v>8.95</v>
      </c>
      <c r="L781">
        <v>400</v>
      </c>
      <c r="M781">
        <v>12</v>
      </c>
      <c r="N781" t="s">
        <v>768</v>
      </c>
    </row>
    <row r="782" spans="1:14">
      <c r="A782" t="s">
        <v>821</v>
      </c>
      <c r="B782" s="2" t="str">
        <f>Hyperlink("https://www.diodes.com/assets/Datasheets/ds40740.pdf")</f>
        <v>https://www.diodes.com/assets/Datasheets/ds40740.pdf</v>
      </c>
      <c r="C782" t="str">
        <f>Hyperlink("https://www.diodes.com/part/view/SMBJ70AQ","SMBJ70AQ")</f>
        <v>SMBJ70AQ</v>
      </c>
      <c r="D782" t="s">
        <v>630</v>
      </c>
      <c r="E782" t="s">
        <v>16</v>
      </c>
      <c r="F782" t="s">
        <v>17</v>
      </c>
      <c r="G782" t="s">
        <v>18</v>
      </c>
      <c r="I782">
        <v>70</v>
      </c>
      <c r="J782">
        <v>77.8</v>
      </c>
      <c r="K782">
        <v>89.5</v>
      </c>
      <c r="L782">
        <v>5</v>
      </c>
      <c r="M782">
        <v>113</v>
      </c>
      <c r="N782" t="s">
        <v>768</v>
      </c>
    </row>
    <row r="783" spans="1:14">
      <c r="A783" t="s">
        <v>822</v>
      </c>
      <c r="B783" s="2" t="str">
        <f>Hyperlink("https://www.diodes.com/assets/Datasheets/ds40740.pdf")</f>
        <v>https://www.diodes.com/assets/Datasheets/ds40740.pdf</v>
      </c>
      <c r="C783" t="str">
        <f>Hyperlink("https://www.diodes.com/part/view/SMBJ70CAQ","SMBJ70CAQ")</f>
        <v>SMBJ70CAQ</v>
      </c>
      <c r="D783" t="s">
        <v>630</v>
      </c>
      <c r="E783" t="s">
        <v>16</v>
      </c>
      <c r="F783" t="s">
        <v>17</v>
      </c>
      <c r="G783" t="s">
        <v>21</v>
      </c>
      <c r="I783">
        <v>70</v>
      </c>
      <c r="J783">
        <v>77.8</v>
      </c>
      <c r="K783">
        <v>89.5</v>
      </c>
      <c r="L783">
        <v>5</v>
      </c>
      <c r="M783">
        <v>113</v>
      </c>
      <c r="N783" t="s">
        <v>768</v>
      </c>
    </row>
    <row r="784" spans="1:14">
      <c r="A784" t="s">
        <v>823</v>
      </c>
      <c r="B784" s="2" t="str">
        <f>Hyperlink("https://www.diodes.com/assets/Datasheets/ds40740.pdf")</f>
        <v>https://www.diodes.com/assets/Datasheets/ds40740.pdf</v>
      </c>
      <c r="C784" t="str">
        <f>Hyperlink("https://www.diodes.com/part/view/SMBJ75AQ","SMBJ75AQ")</f>
        <v>SMBJ75AQ</v>
      </c>
      <c r="D784" t="s">
        <v>669</v>
      </c>
      <c r="E784" t="s">
        <v>16</v>
      </c>
      <c r="F784" t="s">
        <v>17</v>
      </c>
      <c r="G784" t="s">
        <v>18</v>
      </c>
      <c r="I784">
        <v>75</v>
      </c>
      <c r="J784">
        <v>83.3</v>
      </c>
      <c r="K784">
        <v>95.8</v>
      </c>
      <c r="L784">
        <v>5</v>
      </c>
      <c r="M784">
        <v>121</v>
      </c>
      <c r="N784" t="s">
        <v>768</v>
      </c>
    </row>
    <row r="785" spans="1:14">
      <c r="A785" t="s">
        <v>824</v>
      </c>
      <c r="B785" s="2" t="str">
        <f>Hyperlink("https://www.diodes.com/assets/Datasheets/ds40740.pdf")</f>
        <v>https://www.diodes.com/assets/Datasheets/ds40740.pdf</v>
      </c>
      <c r="C785" t="str">
        <f>Hyperlink("https://www.diodes.com/part/view/SMBJ75CAQ","SMBJ75CAQ")</f>
        <v>SMBJ75CAQ</v>
      </c>
      <c r="D785" t="s">
        <v>669</v>
      </c>
      <c r="E785" t="s">
        <v>16</v>
      </c>
      <c r="F785" t="s">
        <v>17</v>
      </c>
      <c r="G785" t="s">
        <v>21</v>
      </c>
      <c r="I785">
        <v>75</v>
      </c>
      <c r="J785">
        <v>83.3</v>
      </c>
      <c r="K785">
        <v>95.8</v>
      </c>
      <c r="L785">
        <v>5</v>
      </c>
      <c r="M785">
        <v>121</v>
      </c>
      <c r="N785" t="s">
        <v>768</v>
      </c>
    </row>
    <row r="786" spans="1:14">
      <c r="A786" t="s">
        <v>825</v>
      </c>
      <c r="B786" s="2" t="str">
        <f>Hyperlink("https://www.diodes.com/assets/Datasheets/ds40740.pdf")</f>
        <v>https://www.diodes.com/assets/Datasheets/ds40740.pdf</v>
      </c>
      <c r="C786" t="str">
        <f>Hyperlink("https://www.diodes.com/part/view/SMBJ85AQ","SMBJ85AQ")</f>
        <v>SMBJ85AQ</v>
      </c>
      <c r="D786" t="s">
        <v>669</v>
      </c>
      <c r="E786" t="s">
        <v>16</v>
      </c>
      <c r="F786" t="s">
        <v>17</v>
      </c>
      <c r="G786" t="s">
        <v>18</v>
      </c>
      <c r="I786">
        <v>85</v>
      </c>
      <c r="J786">
        <v>94.4</v>
      </c>
      <c r="K786">
        <v>108.2</v>
      </c>
      <c r="L786">
        <v>5</v>
      </c>
      <c r="M786">
        <v>137</v>
      </c>
      <c r="N786" t="s">
        <v>768</v>
      </c>
    </row>
    <row r="787" spans="1:14">
      <c r="A787" t="s">
        <v>826</v>
      </c>
      <c r="B787" s="2" t="str">
        <f>Hyperlink("https://www.diodes.com/assets/Datasheets/ds40740.pdf")</f>
        <v>https://www.diodes.com/assets/Datasheets/ds40740.pdf</v>
      </c>
      <c r="C787" t="str">
        <f>Hyperlink("https://www.diodes.com/part/view/SMBJ85CAQ","SMBJ85CAQ")</f>
        <v>SMBJ85CAQ</v>
      </c>
      <c r="D787" t="s">
        <v>669</v>
      </c>
      <c r="E787" t="s">
        <v>16</v>
      </c>
      <c r="F787" t="s">
        <v>17</v>
      </c>
      <c r="G787" t="s">
        <v>21</v>
      </c>
      <c r="I787">
        <v>85</v>
      </c>
      <c r="J787">
        <v>94.4</v>
      </c>
      <c r="K787">
        <v>108.2</v>
      </c>
      <c r="L787">
        <v>5</v>
      </c>
      <c r="M787">
        <v>137</v>
      </c>
      <c r="N787" t="s">
        <v>768</v>
      </c>
    </row>
    <row r="788" spans="1:14">
      <c r="A788" t="s">
        <v>827</v>
      </c>
      <c r="B788" s="2" t="str">
        <f>Hyperlink("https://www.diodes.com/assets/Datasheets/SMCJ5.0CAQ-SMCJ200CAQ.pdf")</f>
        <v>https://www.diodes.com/assets/Datasheets/SMCJ5.0CAQ-SMCJ200CAQ.pdf</v>
      </c>
      <c r="C788" t="str">
        <f>Hyperlink("https://www.diodes.com/part/view/SMCJ100AQ","SMCJ100AQ")</f>
        <v>SMCJ100AQ</v>
      </c>
      <c r="D788" t="s">
        <v>669</v>
      </c>
      <c r="E788" t="s">
        <v>16</v>
      </c>
      <c r="F788" t="s">
        <v>17</v>
      </c>
      <c r="G788" t="s">
        <v>18</v>
      </c>
      <c r="I788">
        <v>100</v>
      </c>
      <c r="J788">
        <v>111</v>
      </c>
      <c r="K788">
        <v>123</v>
      </c>
      <c r="L788">
        <v>5</v>
      </c>
      <c r="M788">
        <v>162</v>
      </c>
      <c r="N788" t="s">
        <v>19</v>
      </c>
    </row>
    <row r="789" spans="1:14">
      <c r="A789" t="s">
        <v>828</v>
      </c>
      <c r="B789" s="2" t="str">
        <f>Hyperlink("https://www.diodes.com/assets/Datasheets/SMCJ5.0CAQ-SMCJ200CAQ.pdf")</f>
        <v>https://www.diodes.com/assets/Datasheets/SMCJ5.0CAQ-SMCJ200CAQ.pdf</v>
      </c>
      <c r="C789" t="str">
        <f>Hyperlink("https://www.diodes.com/part/view/SMCJ100CAQ","SMCJ100CAQ")</f>
        <v>SMCJ100CAQ</v>
      </c>
      <c r="D789" t="s">
        <v>669</v>
      </c>
      <c r="E789" t="s">
        <v>16</v>
      </c>
      <c r="F789" t="s">
        <v>17</v>
      </c>
      <c r="G789" t="s">
        <v>21</v>
      </c>
      <c r="I789">
        <v>100</v>
      </c>
      <c r="J789">
        <v>111</v>
      </c>
      <c r="K789">
        <v>123</v>
      </c>
      <c r="L789">
        <v>5</v>
      </c>
      <c r="M789">
        <v>162</v>
      </c>
      <c r="N789" t="s">
        <v>19</v>
      </c>
    </row>
    <row r="790" spans="1:14">
      <c r="A790" t="s">
        <v>829</v>
      </c>
      <c r="B790" s="2" t="str">
        <f>Hyperlink("https://www.diodes.com/assets/Datasheets/SMCJ5.0CAQ-SMCJ200CAQ.pdf")</f>
        <v>https://www.diodes.com/assets/Datasheets/SMCJ5.0CAQ-SMCJ200CAQ.pdf</v>
      </c>
      <c r="C790" t="str">
        <f>Hyperlink("https://www.diodes.com/part/view/SMCJ10AQ","SMCJ10AQ")</f>
        <v>SMCJ10AQ</v>
      </c>
      <c r="D790" t="s">
        <v>830</v>
      </c>
      <c r="E790" t="s">
        <v>16</v>
      </c>
      <c r="F790" t="s">
        <v>17</v>
      </c>
      <c r="G790" t="s">
        <v>18</v>
      </c>
      <c r="I790">
        <v>10</v>
      </c>
      <c r="J790">
        <v>11.1</v>
      </c>
      <c r="K790">
        <v>12.3</v>
      </c>
      <c r="L790">
        <v>5</v>
      </c>
      <c r="M790">
        <v>17</v>
      </c>
      <c r="N790" t="s">
        <v>19</v>
      </c>
    </row>
    <row r="791" spans="1:14">
      <c r="A791" t="s">
        <v>831</v>
      </c>
      <c r="B791" s="2" t="str">
        <f>Hyperlink("https://www.diodes.com/assets/Datasheets/SMCJ5.0CAQ-SMCJ200CAQ.pdf")</f>
        <v>https://www.diodes.com/assets/Datasheets/SMCJ5.0CAQ-SMCJ200CAQ.pdf</v>
      </c>
      <c r="C791" t="str">
        <f>Hyperlink("https://www.diodes.com/part/view/SMCJ10CAQ","SMCJ10CAQ")</f>
        <v>SMCJ10CAQ</v>
      </c>
      <c r="D791" t="s">
        <v>830</v>
      </c>
      <c r="E791" t="s">
        <v>16</v>
      </c>
      <c r="F791" t="s">
        <v>17</v>
      </c>
      <c r="G791" t="s">
        <v>21</v>
      </c>
      <c r="I791">
        <v>10</v>
      </c>
      <c r="J791">
        <v>11.1</v>
      </c>
      <c r="K791">
        <v>12.3</v>
      </c>
      <c r="L791">
        <v>10</v>
      </c>
      <c r="M791">
        <v>17</v>
      </c>
      <c r="N791" t="s">
        <v>19</v>
      </c>
    </row>
    <row r="792" spans="1:14">
      <c r="A792" t="s">
        <v>832</v>
      </c>
      <c r="B792" s="2" t="str">
        <f>Hyperlink("https://www.diodes.com/assets/Datasheets/SMCJ5.0CAQ_SMCJ110CAQ.pdf")</f>
        <v>https://www.diodes.com/assets/Datasheets/SMCJ5.0CAQ_SMCJ110CAQ.pdf</v>
      </c>
      <c r="C792" t="str">
        <f>Hyperlink("https://www.diodes.com/part/view/SMCJ110AQ","SMCJ110AQ")</f>
        <v>SMCJ110AQ</v>
      </c>
      <c r="D792" t="s">
        <v>830</v>
      </c>
      <c r="E792" t="s">
        <v>16</v>
      </c>
      <c r="F792" t="s">
        <v>17</v>
      </c>
      <c r="G792" t="s">
        <v>18</v>
      </c>
      <c r="I792">
        <v>110</v>
      </c>
      <c r="J792">
        <v>122</v>
      </c>
      <c r="K792">
        <v>135</v>
      </c>
      <c r="L792">
        <v>5</v>
      </c>
      <c r="M792">
        <v>177</v>
      </c>
      <c r="N792" t="s">
        <v>19</v>
      </c>
    </row>
    <row r="793" spans="1:14">
      <c r="A793" t="s">
        <v>833</v>
      </c>
      <c r="B793" s="2" t="str">
        <f>Hyperlink("https://www.diodes.com/assets/Datasheets/SMCJ5.0CAQ_SMCJ110CAQ.pdf")</f>
        <v>https://www.diodes.com/assets/Datasheets/SMCJ5.0CAQ_SMCJ110CAQ.pdf</v>
      </c>
      <c r="C793" t="str">
        <f>Hyperlink("https://www.diodes.com/part/view/SMCJ110CAQ","SMCJ110CAQ")</f>
        <v>SMCJ110CAQ</v>
      </c>
      <c r="D793" t="s">
        <v>830</v>
      </c>
      <c r="E793" t="s">
        <v>16</v>
      </c>
      <c r="F793" t="s">
        <v>17</v>
      </c>
      <c r="G793" t="s">
        <v>21</v>
      </c>
      <c r="I793">
        <v>110</v>
      </c>
      <c r="J793">
        <v>122</v>
      </c>
      <c r="K793">
        <v>135</v>
      </c>
      <c r="L793">
        <v>5</v>
      </c>
      <c r="M793">
        <v>177</v>
      </c>
      <c r="N793" t="s">
        <v>19</v>
      </c>
    </row>
    <row r="794" spans="1:14">
      <c r="A794" t="s">
        <v>834</v>
      </c>
      <c r="B794" s="2" t="str">
        <f>Hyperlink("https://www.diodes.com/assets/Datasheets/SMCJ5.0CAQ-SMCJ200CAQ.pdf")</f>
        <v>https://www.diodes.com/assets/Datasheets/SMCJ5.0CAQ-SMCJ200CAQ.pdf</v>
      </c>
      <c r="C794" t="str">
        <f>Hyperlink("https://www.diodes.com/part/view/SMCJ11AQ","SMCJ11AQ")</f>
        <v>SMCJ11AQ</v>
      </c>
      <c r="D794" t="s">
        <v>830</v>
      </c>
      <c r="E794" t="s">
        <v>16</v>
      </c>
      <c r="F794" t="s">
        <v>17</v>
      </c>
      <c r="G794" t="s">
        <v>18</v>
      </c>
      <c r="I794">
        <v>11</v>
      </c>
      <c r="J794">
        <v>12.2</v>
      </c>
      <c r="K794">
        <v>13.5</v>
      </c>
      <c r="L794">
        <v>5</v>
      </c>
      <c r="M794">
        <v>18.2</v>
      </c>
      <c r="N794" t="s">
        <v>19</v>
      </c>
    </row>
    <row r="795" spans="1:14">
      <c r="A795" t="s">
        <v>835</v>
      </c>
      <c r="B795" s="2" t="str">
        <f>Hyperlink("https://www.diodes.com/assets/Datasheets/SMCJ5.0CAQ-SMCJ200CAQ.pdf")</f>
        <v>https://www.diodes.com/assets/Datasheets/SMCJ5.0CAQ-SMCJ200CAQ.pdf</v>
      </c>
      <c r="C795" t="str">
        <f>Hyperlink("https://www.diodes.com/part/view/SMCJ11CAQ","SMCJ11CAQ")</f>
        <v>SMCJ11CAQ</v>
      </c>
      <c r="D795" t="s">
        <v>830</v>
      </c>
      <c r="E795" t="s">
        <v>16</v>
      </c>
      <c r="F795" t="s">
        <v>17</v>
      </c>
      <c r="G795" t="s">
        <v>21</v>
      </c>
      <c r="I795">
        <v>11</v>
      </c>
      <c r="J795">
        <v>13.5</v>
      </c>
      <c r="K795">
        <v>12.2</v>
      </c>
      <c r="L795">
        <v>5</v>
      </c>
      <c r="M795">
        <v>18.2</v>
      </c>
      <c r="N795" t="s">
        <v>19</v>
      </c>
    </row>
    <row r="796" spans="1:14">
      <c r="A796" t="s">
        <v>836</v>
      </c>
      <c r="B796" s="2" t="str">
        <f>Hyperlink("https://www.diodes.com/assets/Datasheets/SMCJ5.0CAQ-SMCJ200CAQ.pdf")</f>
        <v>https://www.diodes.com/assets/Datasheets/SMCJ5.0CAQ-SMCJ200CAQ.pdf</v>
      </c>
      <c r="C796" t="str">
        <f>Hyperlink("https://www.diodes.com/part/view/SMCJ120AQ","SMCJ120AQ")</f>
        <v>SMCJ120AQ</v>
      </c>
      <c r="D796" t="s">
        <v>669</v>
      </c>
      <c r="E796" t="s">
        <v>16</v>
      </c>
      <c r="F796" t="s">
        <v>17</v>
      </c>
      <c r="G796" t="s">
        <v>18</v>
      </c>
      <c r="I796">
        <v>120</v>
      </c>
      <c r="J796">
        <v>133</v>
      </c>
      <c r="K796">
        <v>147</v>
      </c>
      <c r="L796">
        <v>5</v>
      </c>
      <c r="M796">
        <v>193</v>
      </c>
      <c r="N796" t="s">
        <v>19</v>
      </c>
    </row>
    <row r="797" spans="1:14">
      <c r="A797" t="s">
        <v>837</v>
      </c>
      <c r="B797" s="2" t="str">
        <f>Hyperlink("https://www.diodes.com/assets/Datasheets/SMCJ5.0CAQ-SMCJ200CAQ.pdf")</f>
        <v>https://www.diodes.com/assets/Datasheets/SMCJ5.0CAQ-SMCJ200CAQ.pdf</v>
      </c>
      <c r="C797" t="str">
        <f>Hyperlink("https://www.diodes.com/part/view/SMCJ120CAQ","SMCJ120CAQ")</f>
        <v>SMCJ120CAQ</v>
      </c>
      <c r="D797" t="s">
        <v>669</v>
      </c>
      <c r="E797" t="s">
        <v>16</v>
      </c>
      <c r="F797" t="s">
        <v>17</v>
      </c>
      <c r="G797" t="s">
        <v>21</v>
      </c>
      <c r="I797">
        <v>120</v>
      </c>
      <c r="J797">
        <v>133</v>
      </c>
      <c r="K797">
        <v>147</v>
      </c>
      <c r="L797">
        <v>5</v>
      </c>
      <c r="M797">
        <v>193</v>
      </c>
      <c r="N797" t="s">
        <v>19</v>
      </c>
    </row>
    <row r="798" spans="1:14">
      <c r="A798" t="s">
        <v>838</v>
      </c>
      <c r="B798" s="2" t="str">
        <f>Hyperlink("https://www.diodes.com/assets/Datasheets/SMCJ5.0CAQ-SMCJ200CAQ.pdf")</f>
        <v>https://www.diodes.com/assets/Datasheets/SMCJ5.0CAQ-SMCJ200CAQ.pdf</v>
      </c>
      <c r="C798" t="str">
        <f>Hyperlink("https://www.diodes.com/part/view/SMCJ12AQ","SMCJ12AQ")</f>
        <v>SMCJ12AQ</v>
      </c>
      <c r="D798" t="s">
        <v>830</v>
      </c>
      <c r="E798" t="s">
        <v>16</v>
      </c>
      <c r="F798" t="s">
        <v>17</v>
      </c>
      <c r="G798" t="s">
        <v>18</v>
      </c>
      <c r="I798">
        <v>12</v>
      </c>
      <c r="J798">
        <v>13.3</v>
      </c>
      <c r="K798">
        <v>14.7</v>
      </c>
      <c r="L798">
        <v>5</v>
      </c>
      <c r="M798">
        <v>19.9</v>
      </c>
      <c r="N798" t="s">
        <v>19</v>
      </c>
    </row>
    <row r="799" spans="1:14">
      <c r="A799" t="s">
        <v>839</v>
      </c>
      <c r="B799" s="2" t="str">
        <f>Hyperlink("https://www.diodes.com/assets/Datasheets/SMCJ5.0CAQ-SMCJ200CAQ.pdf")</f>
        <v>https://www.diodes.com/assets/Datasheets/SMCJ5.0CAQ-SMCJ200CAQ.pdf</v>
      </c>
      <c r="C799" t="str">
        <f>Hyperlink("https://www.diodes.com/part/view/SMCJ12CAQ","SMCJ12CAQ")</f>
        <v>SMCJ12CAQ</v>
      </c>
      <c r="D799" t="s">
        <v>830</v>
      </c>
      <c r="E799" t="s">
        <v>16</v>
      </c>
      <c r="F799" t="s">
        <v>17</v>
      </c>
      <c r="G799" t="s">
        <v>21</v>
      </c>
      <c r="I799">
        <v>12</v>
      </c>
      <c r="J799">
        <v>13.3</v>
      </c>
      <c r="K799">
        <v>14.7</v>
      </c>
      <c r="L799">
        <v>5</v>
      </c>
      <c r="M799">
        <v>19.9</v>
      </c>
      <c r="N799" t="s">
        <v>19</v>
      </c>
    </row>
    <row r="800" spans="1:14">
      <c r="A800" t="s">
        <v>840</v>
      </c>
      <c r="B800" s="2" t="str">
        <f>Hyperlink("https://www.diodes.com/assets/Datasheets/SMCJ5.0CAQ-SMCJ200CAQ.pdf")</f>
        <v>https://www.diodes.com/assets/Datasheets/SMCJ5.0CAQ-SMCJ200CAQ.pdf</v>
      </c>
      <c r="C800" t="str">
        <f>Hyperlink("https://www.diodes.com/part/view/SMCJ130AQ","SMCJ130AQ")</f>
        <v>SMCJ130AQ</v>
      </c>
      <c r="D800" t="s">
        <v>669</v>
      </c>
      <c r="E800" t="s">
        <v>16</v>
      </c>
      <c r="F800" t="s">
        <v>17</v>
      </c>
      <c r="G800" t="s">
        <v>18</v>
      </c>
      <c r="I800">
        <v>130</v>
      </c>
      <c r="J800">
        <v>144</v>
      </c>
      <c r="K800">
        <v>159</v>
      </c>
      <c r="L800">
        <v>5</v>
      </c>
      <c r="M800">
        <v>209</v>
      </c>
      <c r="N800" t="s">
        <v>19</v>
      </c>
    </row>
    <row r="801" spans="1:14">
      <c r="A801" t="s">
        <v>841</v>
      </c>
      <c r="B801" s="2" t="str">
        <f>Hyperlink("https://www.diodes.com/assets/Datasheets/SMCJ5.0CAQ-SMCJ200CAQ.pdf")</f>
        <v>https://www.diodes.com/assets/Datasheets/SMCJ5.0CAQ-SMCJ200CAQ.pdf</v>
      </c>
      <c r="C801" t="str">
        <f>Hyperlink("https://www.diodes.com/part/view/SMCJ130CAQ","SMCJ130CAQ")</f>
        <v>SMCJ130CAQ</v>
      </c>
      <c r="D801" t="s">
        <v>669</v>
      </c>
      <c r="E801" t="s">
        <v>16</v>
      </c>
      <c r="F801" t="s">
        <v>17</v>
      </c>
      <c r="G801" t="s">
        <v>21</v>
      </c>
      <c r="I801">
        <v>130</v>
      </c>
      <c r="J801">
        <v>144</v>
      </c>
      <c r="K801">
        <v>159</v>
      </c>
      <c r="L801">
        <v>5</v>
      </c>
      <c r="M801">
        <v>209</v>
      </c>
      <c r="N801" t="s">
        <v>19</v>
      </c>
    </row>
    <row r="802" spans="1:14">
      <c r="A802" t="s">
        <v>842</v>
      </c>
      <c r="B802" s="2" t="str">
        <f>Hyperlink("https://www.diodes.com/assets/Datasheets/SMCJ5.0CAQ-SMCJ200CAQ.pdf")</f>
        <v>https://www.diodes.com/assets/Datasheets/SMCJ5.0CAQ-SMCJ200CAQ.pdf</v>
      </c>
      <c r="C802" t="str">
        <f>Hyperlink("https://www.diodes.com/part/view/SMCJ13AQ","SMCJ13AQ")</f>
        <v>SMCJ13AQ</v>
      </c>
      <c r="D802" t="s">
        <v>830</v>
      </c>
      <c r="E802" t="s">
        <v>16</v>
      </c>
      <c r="F802" t="s">
        <v>17</v>
      </c>
      <c r="G802" t="s">
        <v>18</v>
      </c>
      <c r="I802">
        <v>13</v>
      </c>
      <c r="J802">
        <v>14.4</v>
      </c>
      <c r="K802">
        <v>15.9</v>
      </c>
      <c r="L802">
        <v>5</v>
      </c>
      <c r="M802">
        <v>21.5</v>
      </c>
      <c r="N802" t="s">
        <v>19</v>
      </c>
    </row>
    <row r="803" spans="1:14">
      <c r="A803" t="s">
        <v>843</v>
      </c>
      <c r="B803" s="2" t="str">
        <f>Hyperlink("https://www.diodes.com/assets/Datasheets/SMCJ5.0CAQ-SMCJ200CAQ.pdf")</f>
        <v>https://www.diodes.com/assets/Datasheets/SMCJ5.0CAQ-SMCJ200CAQ.pdf</v>
      </c>
      <c r="C803" t="str">
        <f>Hyperlink("https://www.diodes.com/part/view/SMCJ13CAQ","SMCJ13CAQ")</f>
        <v>SMCJ13CAQ</v>
      </c>
      <c r="D803" t="s">
        <v>830</v>
      </c>
      <c r="E803" t="s">
        <v>16</v>
      </c>
      <c r="F803" t="s">
        <v>17</v>
      </c>
      <c r="G803" t="s">
        <v>21</v>
      </c>
      <c r="I803">
        <v>13</v>
      </c>
      <c r="J803">
        <v>14.4</v>
      </c>
      <c r="K803">
        <v>15.9</v>
      </c>
      <c r="L803">
        <v>5</v>
      </c>
      <c r="M803">
        <v>21.5</v>
      </c>
      <c r="N803" t="s">
        <v>19</v>
      </c>
    </row>
    <row r="804" spans="1:14">
      <c r="A804" t="s">
        <v>844</v>
      </c>
      <c r="B804" s="2" t="str">
        <f>Hyperlink("https://www.diodes.com/assets/Datasheets/SMCJ5.0CAQ-SMCJ200CAQ.pdf")</f>
        <v>https://www.diodes.com/assets/Datasheets/SMCJ5.0CAQ-SMCJ200CAQ.pdf</v>
      </c>
      <c r="C804" t="str">
        <f>Hyperlink("https://www.diodes.com/part/view/SMCJ14AQ","SMCJ14AQ")</f>
        <v>SMCJ14AQ</v>
      </c>
      <c r="D804" t="s">
        <v>845</v>
      </c>
      <c r="E804" t="s">
        <v>16</v>
      </c>
      <c r="F804" t="s">
        <v>17</v>
      </c>
      <c r="G804" t="s">
        <v>18</v>
      </c>
      <c r="I804">
        <v>14</v>
      </c>
      <c r="J804">
        <v>15.6</v>
      </c>
      <c r="K804">
        <v>17.2</v>
      </c>
      <c r="L804">
        <v>5</v>
      </c>
      <c r="M804">
        <v>23.2</v>
      </c>
      <c r="N804" t="s">
        <v>19</v>
      </c>
    </row>
    <row r="805" spans="1:14">
      <c r="A805" t="s">
        <v>846</v>
      </c>
      <c r="B805" s="2" t="str">
        <f>Hyperlink("https://www.diodes.com/assets/Datasheets/SMCJ5.0CAQ-SMCJ200CAQ.pdf")</f>
        <v>https://www.diodes.com/assets/Datasheets/SMCJ5.0CAQ-SMCJ200CAQ.pdf</v>
      </c>
      <c r="C805" t="str">
        <f>Hyperlink("https://www.diodes.com/part/view/SMCJ14CAQ","SMCJ14CAQ")</f>
        <v>SMCJ14CAQ</v>
      </c>
      <c r="D805" t="s">
        <v>845</v>
      </c>
      <c r="E805" t="s">
        <v>16</v>
      </c>
      <c r="F805" t="s">
        <v>17</v>
      </c>
      <c r="G805" t="s">
        <v>21</v>
      </c>
      <c r="I805">
        <v>14</v>
      </c>
      <c r="J805">
        <v>15.6</v>
      </c>
      <c r="K805">
        <v>17.2</v>
      </c>
      <c r="L805">
        <v>5</v>
      </c>
      <c r="M805">
        <v>23.2</v>
      </c>
      <c r="N805" t="s">
        <v>19</v>
      </c>
    </row>
    <row r="806" spans="1:14">
      <c r="A806" t="s">
        <v>847</v>
      </c>
      <c r="B806" s="2" t="str">
        <f>Hyperlink("https://www.diodes.com/assets/Datasheets/SMCJ5.0CAQ-SMCJ200CAQ.pdf")</f>
        <v>https://www.diodes.com/assets/Datasheets/SMCJ5.0CAQ-SMCJ200CAQ.pdf</v>
      </c>
      <c r="C806" t="str">
        <f>Hyperlink("https://www.diodes.com/part/view/SMCJ150AQ","SMCJ150AQ")</f>
        <v>SMCJ150AQ</v>
      </c>
      <c r="D806" t="s">
        <v>669</v>
      </c>
      <c r="E806" t="s">
        <v>16</v>
      </c>
      <c r="F806" t="s">
        <v>17</v>
      </c>
      <c r="G806" t="s">
        <v>18</v>
      </c>
      <c r="I806">
        <v>150</v>
      </c>
      <c r="J806">
        <v>167</v>
      </c>
      <c r="K806">
        <v>185</v>
      </c>
      <c r="L806">
        <v>5</v>
      </c>
      <c r="M806">
        <v>243</v>
      </c>
      <c r="N806" t="s">
        <v>19</v>
      </c>
    </row>
    <row r="807" spans="1:14">
      <c r="A807" t="s">
        <v>848</v>
      </c>
      <c r="B807" s="2" t="str">
        <f>Hyperlink("https://www.diodes.com/assets/Datasheets/SMCJ5.0CAQ-SMCJ200CAQ.pdf")</f>
        <v>https://www.diodes.com/assets/Datasheets/SMCJ5.0CAQ-SMCJ200CAQ.pdf</v>
      </c>
      <c r="C807" t="str">
        <f>Hyperlink("https://www.diodes.com/part/view/SMCJ150CAQ","SMCJ150CAQ")</f>
        <v>SMCJ150CAQ</v>
      </c>
      <c r="D807" t="s">
        <v>669</v>
      </c>
      <c r="E807" t="s">
        <v>16</v>
      </c>
      <c r="F807" t="s">
        <v>17</v>
      </c>
      <c r="G807" t="s">
        <v>21</v>
      </c>
      <c r="I807">
        <v>150</v>
      </c>
      <c r="J807">
        <v>167</v>
      </c>
      <c r="K807">
        <v>185</v>
      </c>
      <c r="L807">
        <v>5</v>
      </c>
      <c r="M807">
        <v>243</v>
      </c>
      <c r="N807" t="s">
        <v>19</v>
      </c>
    </row>
    <row r="808" spans="1:14">
      <c r="A808" t="s">
        <v>849</v>
      </c>
      <c r="B808" s="2" t="str">
        <f>Hyperlink("https://www.diodes.com/assets/Datasheets/SMCJ5.0CAQ-SMCJ200CAQ.pdf")</f>
        <v>https://www.diodes.com/assets/Datasheets/SMCJ5.0CAQ-SMCJ200CAQ.pdf</v>
      </c>
      <c r="C808" t="str">
        <f>Hyperlink("https://www.diodes.com/part/view/SMCJ15AQ","SMCJ15AQ")</f>
        <v>SMCJ15AQ</v>
      </c>
      <c r="D808" t="s">
        <v>845</v>
      </c>
      <c r="E808" t="s">
        <v>16</v>
      </c>
      <c r="F808" t="s">
        <v>17</v>
      </c>
      <c r="G808" t="s">
        <v>18</v>
      </c>
      <c r="I808">
        <v>15</v>
      </c>
      <c r="J808">
        <v>16.7</v>
      </c>
      <c r="K808">
        <v>18.5</v>
      </c>
      <c r="L808">
        <v>5</v>
      </c>
      <c r="M808">
        <v>24.4</v>
      </c>
      <c r="N808" t="s">
        <v>19</v>
      </c>
    </row>
    <row r="809" spans="1:14">
      <c r="A809" t="s">
        <v>850</v>
      </c>
      <c r="B809" s="2" t="str">
        <f>Hyperlink("https://www.diodes.com/assets/Datasheets/SMCJ5.0CAQ-SMCJ200CAQ.pdf")</f>
        <v>https://www.diodes.com/assets/Datasheets/SMCJ5.0CAQ-SMCJ200CAQ.pdf</v>
      </c>
      <c r="C809" t="str">
        <f>Hyperlink("https://www.diodes.com/part/view/SMCJ15CAQ","SMCJ15CAQ")</f>
        <v>SMCJ15CAQ</v>
      </c>
      <c r="D809" t="s">
        <v>845</v>
      </c>
      <c r="E809" t="s">
        <v>16</v>
      </c>
      <c r="F809" t="s">
        <v>17</v>
      </c>
      <c r="G809" t="s">
        <v>21</v>
      </c>
      <c r="I809">
        <v>15</v>
      </c>
      <c r="J809">
        <v>16.7</v>
      </c>
      <c r="K809">
        <v>18.5</v>
      </c>
      <c r="L809">
        <v>5</v>
      </c>
      <c r="M809">
        <v>24.4</v>
      </c>
      <c r="N809" t="s">
        <v>19</v>
      </c>
    </row>
    <row r="810" spans="1:14">
      <c r="A810" t="s">
        <v>851</v>
      </c>
      <c r="B810" s="2" t="str">
        <f>Hyperlink("https://www.diodes.com/assets/Datasheets/SMCJ5.0CAQ-SMCJ200CAQ.pdf")</f>
        <v>https://www.diodes.com/assets/Datasheets/SMCJ5.0CAQ-SMCJ200CAQ.pdf</v>
      </c>
      <c r="C810" t="str">
        <f>Hyperlink("https://www.diodes.com/part/view/SMCJ160AQ","SMCJ160AQ")</f>
        <v>SMCJ160AQ</v>
      </c>
      <c r="D810" t="s">
        <v>669</v>
      </c>
      <c r="E810" t="s">
        <v>16</v>
      </c>
      <c r="F810" t="s">
        <v>17</v>
      </c>
      <c r="G810" t="s">
        <v>18</v>
      </c>
      <c r="I810">
        <v>160</v>
      </c>
      <c r="J810">
        <v>178</v>
      </c>
      <c r="K810">
        <v>197</v>
      </c>
      <c r="L810">
        <v>5</v>
      </c>
      <c r="M810">
        <v>259</v>
      </c>
      <c r="N810" t="s">
        <v>19</v>
      </c>
    </row>
    <row r="811" spans="1:14">
      <c r="A811" t="s">
        <v>852</v>
      </c>
      <c r="B811" s="2" t="str">
        <f>Hyperlink("https://www.diodes.com/assets/Datasheets/SMCJ5.0CAQ-SMCJ200CAQ.pdf")</f>
        <v>https://www.diodes.com/assets/Datasheets/SMCJ5.0CAQ-SMCJ200CAQ.pdf</v>
      </c>
      <c r="C811" t="str">
        <f>Hyperlink("https://www.diodes.com/part/view/SMCJ160CAQ","SMCJ160CAQ")</f>
        <v>SMCJ160CAQ</v>
      </c>
      <c r="D811" t="s">
        <v>669</v>
      </c>
      <c r="E811" t="s">
        <v>16</v>
      </c>
      <c r="F811" t="s">
        <v>17</v>
      </c>
      <c r="G811" t="s">
        <v>21</v>
      </c>
      <c r="I811">
        <v>160</v>
      </c>
      <c r="J811">
        <v>178</v>
      </c>
      <c r="K811">
        <v>197</v>
      </c>
      <c r="L811">
        <v>5</v>
      </c>
      <c r="M811">
        <v>259</v>
      </c>
      <c r="N811" t="s">
        <v>19</v>
      </c>
    </row>
    <row r="812" spans="1:14">
      <c r="A812" t="s">
        <v>853</v>
      </c>
      <c r="B812" s="2" t="str">
        <f>Hyperlink("https://www.diodes.com/assets/Datasheets/SMCJ5.0CAQ-SMCJ200CAQ.pdf")</f>
        <v>https://www.diodes.com/assets/Datasheets/SMCJ5.0CAQ-SMCJ200CAQ.pdf</v>
      </c>
      <c r="C812" t="str">
        <f>Hyperlink("https://www.diodes.com/part/view/SMCJ16AQ","SMCJ16AQ")</f>
        <v>SMCJ16AQ</v>
      </c>
      <c r="D812" t="s">
        <v>845</v>
      </c>
      <c r="E812" t="s">
        <v>16</v>
      </c>
      <c r="F812" t="s">
        <v>17</v>
      </c>
      <c r="G812" t="s">
        <v>18</v>
      </c>
      <c r="I812">
        <v>16</v>
      </c>
      <c r="J812">
        <v>17.8</v>
      </c>
      <c r="K812">
        <v>19.7</v>
      </c>
      <c r="L812">
        <v>5</v>
      </c>
      <c r="M812">
        <v>26</v>
      </c>
      <c r="N812" t="s">
        <v>19</v>
      </c>
    </row>
    <row r="813" spans="1:14">
      <c r="A813" t="s">
        <v>854</v>
      </c>
      <c r="B813" s="2" t="str">
        <f>Hyperlink("https://www.diodes.com/assets/Datasheets/SMCJ5.0CAQ-SMCJ200CAQ.pdf")</f>
        <v>https://www.diodes.com/assets/Datasheets/SMCJ5.0CAQ-SMCJ200CAQ.pdf</v>
      </c>
      <c r="C813" t="str">
        <f>Hyperlink("https://www.diodes.com/part/view/SMCJ16CAQ","SMCJ16CAQ")</f>
        <v>SMCJ16CAQ</v>
      </c>
      <c r="D813" t="s">
        <v>845</v>
      </c>
      <c r="E813" t="s">
        <v>16</v>
      </c>
      <c r="F813" t="s">
        <v>17</v>
      </c>
      <c r="G813" t="s">
        <v>21</v>
      </c>
      <c r="I813">
        <v>16</v>
      </c>
      <c r="J813">
        <v>17.8</v>
      </c>
      <c r="K813">
        <v>19.7</v>
      </c>
      <c r="L813">
        <v>5</v>
      </c>
      <c r="M813">
        <v>26</v>
      </c>
      <c r="N813" t="s">
        <v>19</v>
      </c>
    </row>
    <row r="814" spans="1:14">
      <c r="A814" t="s">
        <v>855</v>
      </c>
      <c r="B814" s="2" t="str">
        <f>Hyperlink("https://www.diodes.com/assets/Datasheets/SMCJ5.0CAQ-SMCJ200CAQ.pdf")</f>
        <v>https://www.diodes.com/assets/Datasheets/SMCJ5.0CAQ-SMCJ200CAQ.pdf</v>
      </c>
      <c r="C814" t="str">
        <f>Hyperlink("https://www.diodes.com/part/view/SMCJ170AQ","SMCJ170AQ")</f>
        <v>SMCJ170AQ</v>
      </c>
      <c r="D814" t="s">
        <v>669</v>
      </c>
      <c r="E814" t="s">
        <v>16</v>
      </c>
      <c r="F814" t="s">
        <v>17</v>
      </c>
      <c r="G814" t="s">
        <v>18</v>
      </c>
      <c r="I814">
        <v>170</v>
      </c>
      <c r="J814">
        <v>189</v>
      </c>
      <c r="K814">
        <v>209</v>
      </c>
      <c r="L814">
        <v>5</v>
      </c>
      <c r="M814">
        <v>275</v>
      </c>
      <c r="N814" t="s">
        <v>19</v>
      </c>
    </row>
    <row r="815" spans="1:14">
      <c r="A815" t="s">
        <v>856</v>
      </c>
      <c r="B815" s="2" t="str">
        <f>Hyperlink("https://www.diodes.com/assets/Datasheets/SMCJ5.0CAQ-SMCJ200CAQ.pdf")</f>
        <v>https://www.diodes.com/assets/Datasheets/SMCJ5.0CAQ-SMCJ200CAQ.pdf</v>
      </c>
      <c r="C815" t="str">
        <f>Hyperlink("https://www.diodes.com/part/view/SMCJ170CAQ","SMCJ170CAQ")</f>
        <v>SMCJ170CAQ</v>
      </c>
      <c r="D815" t="s">
        <v>669</v>
      </c>
      <c r="E815" t="s">
        <v>16</v>
      </c>
      <c r="F815" t="s">
        <v>17</v>
      </c>
      <c r="G815" t="s">
        <v>21</v>
      </c>
      <c r="I815">
        <v>170</v>
      </c>
      <c r="J815">
        <v>189</v>
      </c>
      <c r="K815">
        <v>209</v>
      </c>
      <c r="L815">
        <v>5</v>
      </c>
      <c r="M815">
        <v>275</v>
      </c>
      <c r="N815" t="s">
        <v>19</v>
      </c>
    </row>
    <row r="816" spans="1:14">
      <c r="A816" t="s">
        <v>857</v>
      </c>
      <c r="B816" s="2" t="str">
        <f>Hyperlink("https://www.diodes.com/assets/Datasheets/SMCJ5.0CAQ-SMCJ200CAQ.pdf")</f>
        <v>https://www.diodes.com/assets/Datasheets/SMCJ5.0CAQ-SMCJ200CAQ.pdf</v>
      </c>
      <c r="C816" t="str">
        <f>Hyperlink("https://www.diodes.com/part/view/SMCJ17AQ","SMCJ17AQ")</f>
        <v>SMCJ17AQ</v>
      </c>
      <c r="D816" t="s">
        <v>845</v>
      </c>
      <c r="E816" t="s">
        <v>16</v>
      </c>
      <c r="F816" t="s">
        <v>17</v>
      </c>
      <c r="G816" t="s">
        <v>18</v>
      </c>
      <c r="I816">
        <v>17</v>
      </c>
      <c r="J816">
        <v>18.9</v>
      </c>
      <c r="K816">
        <v>20.9</v>
      </c>
      <c r="L816">
        <v>5</v>
      </c>
      <c r="M816">
        <v>27.6</v>
      </c>
      <c r="N816" t="s">
        <v>19</v>
      </c>
    </row>
    <row r="817" spans="1:14">
      <c r="A817" t="s">
        <v>858</v>
      </c>
      <c r="B817" s="2" t="str">
        <f>Hyperlink("https://www.diodes.com/assets/Datasheets/SMCJ5.0CAQ-SMCJ200CAQ.pdf")</f>
        <v>https://www.diodes.com/assets/Datasheets/SMCJ5.0CAQ-SMCJ200CAQ.pdf</v>
      </c>
      <c r="C817" t="str">
        <f>Hyperlink("https://www.diodes.com/part/view/SMCJ17CAQ","SMCJ17CAQ")</f>
        <v>SMCJ17CAQ</v>
      </c>
      <c r="D817" t="s">
        <v>845</v>
      </c>
      <c r="E817" t="s">
        <v>16</v>
      </c>
      <c r="F817" t="s">
        <v>17</v>
      </c>
      <c r="G817" t="s">
        <v>21</v>
      </c>
      <c r="I817">
        <v>17</v>
      </c>
      <c r="J817">
        <v>18.9</v>
      </c>
      <c r="K817">
        <v>20.9</v>
      </c>
      <c r="L817">
        <v>5</v>
      </c>
      <c r="M817">
        <v>27.6</v>
      </c>
      <c r="N817" t="s">
        <v>19</v>
      </c>
    </row>
    <row r="818" spans="1:14">
      <c r="A818" t="s">
        <v>859</v>
      </c>
      <c r="B818" s="2" t="str">
        <f>Hyperlink("https://www.diodes.com/assets/Datasheets/SMCJ5.0CAQ-SMCJ200CAQ.pdf")</f>
        <v>https://www.diodes.com/assets/Datasheets/SMCJ5.0CAQ-SMCJ200CAQ.pdf</v>
      </c>
      <c r="C818" t="str">
        <f>Hyperlink("https://www.diodes.com/part/view/SMCJ18AQ","SMCJ18AQ")</f>
        <v>SMCJ18AQ</v>
      </c>
      <c r="D818" t="s">
        <v>845</v>
      </c>
      <c r="E818" t="s">
        <v>16</v>
      </c>
      <c r="F818" t="s">
        <v>17</v>
      </c>
      <c r="G818" t="s">
        <v>18</v>
      </c>
      <c r="I818">
        <v>18</v>
      </c>
      <c r="J818">
        <v>20</v>
      </c>
      <c r="K818">
        <v>22.1</v>
      </c>
      <c r="L818">
        <v>5</v>
      </c>
      <c r="M818">
        <v>29.2</v>
      </c>
      <c r="N818" t="s">
        <v>19</v>
      </c>
    </row>
    <row r="819" spans="1:14">
      <c r="A819" t="s">
        <v>860</v>
      </c>
      <c r="B819" s="2" t="str">
        <f>Hyperlink("https://www.diodes.com/assets/Datasheets/SMCJ5.0CAQ-SMCJ200CAQ.pdf")</f>
        <v>https://www.diodes.com/assets/Datasheets/SMCJ5.0CAQ-SMCJ200CAQ.pdf</v>
      </c>
      <c r="C819" t="str">
        <f>Hyperlink("https://www.diodes.com/part/view/SMCJ18CAQ","SMCJ18CAQ")</f>
        <v>SMCJ18CAQ</v>
      </c>
      <c r="D819" t="s">
        <v>845</v>
      </c>
      <c r="E819" t="s">
        <v>16</v>
      </c>
      <c r="F819" t="s">
        <v>17</v>
      </c>
      <c r="G819" t="s">
        <v>21</v>
      </c>
      <c r="I819">
        <v>18</v>
      </c>
      <c r="J819">
        <v>20</v>
      </c>
      <c r="K819">
        <v>22.1</v>
      </c>
      <c r="L819">
        <v>5</v>
      </c>
      <c r="M819">
        <v>29.2</v>
      </c>
      <c r="N819" t="s">
        <v>19</v>
      </c>
    </row>
    <row r="820" spans="1:14">
      <c r="A820" t="s">
        <v>861</v>
      </c>
      <c r="B820" s="2" t="str">
        <f>Hyperlink("https://www.diodes.com/assets/Datasheets/SMCJ5.0CAQ-SMCJ200CAQ.pdf")</f>
        <v>https://www.diodes.com/assets/Datasheets/SMCJ5.0CAQ-SMCJ200CAQ.pdf</v>
      </c>
      <c r="C820" t="str">
        <f>Hyperlink("https://www.diodes.com/part/view/SMCJ20AQ","SMCJ20AQ")</f>
        <v>SMCJ20AQ</v>
      </c>
      <c r="D820" t="s">
        <v>845</v>
      </c>
      <c r="E820" t="s">
        <v>16</v>
      </c>
      <c r="F820" t="s">
        <v>17</v>
      </c>
      <c r="G820" t="s">
        <v>18</v>
      </c>
      <c r="I820">
        <v>20</v>
      </c>
      <c r="J820">
        <v>22.2</v>
      </c>
      <c r="K820">
        <v>24.5</v>
      </c>
      <c r="L820">
        <v>5</v>
      </c>
      <c r="M820">
        <v>32.4</v>
      </c>
      <c r="N820" t="s">
        <v>19</v>
      </c>
    </row>
    <row r="821" spans="1:14">
      <c r="A821" t="s">
        <v>862</v>
      </c>
      <c r="B821" s="2" t="str">
        <f>Hyperlink("https://www.diodes.com/assets/Datasheets/SMCJ5.0CAQ-SMCJ200CAQ.pdf")</f>
        <v>https://www.diodes.com/assets/Datasheets/SMCJ5.0CAQ-SMCJ200CAQ.pdf</v>
      </c>
      <c r="C821" t="str">
        <f>Hyperlink("https://www.diodes.com/part/view/SMCJ20CAQ","SMCJ20CAQ")</f>
        <v>SMCJ20CAQ</v>
      </c>
      <c r="D821" t="s">
        <v>845</v>
      </c>
      <c r="E821" t="s">
        <v>16</v>
      </c>
      <c r="F821" t="s">
        <v>17</v>
      </c>
      <c r="G821" t="s">
        <v>21</v>
      </c>
      <c r="I821">
        <v>20</v>
      </c>
      <c r="J821">
        <v>22.2</v>
      </c>
      <c r="K821">
        <v>24.5</v>
      </c>
      <c r="L821">
        <v>5</v>
      </c>
      <c r="M821">
        <v>32.4</v>
      </c>
      <c r="N821" t="s">
        <v>19</v>
      </c>
    </row>
    <row r="822" spans="1:14">
      <c r="A822" t="s">
        <v>863</v>
      </c>
      <c r="B822" s="2" t="str">
        <f>Hyperlink("https://www.diodes.com/assets/Datasheets/SMCJ5.0CAQ-SMCJ200CAQ.pdf")</f>
        <v>https://www.diodes.com/assets/Datasheets/SMCJ5.0CAQ-SMCJ200CAQ.pdf</v>
      </c>
      <c r="C822" t="str">
        <f>Hyperlink("https://www.diodes.com/part/view/SMCJ22AQ","SMCJ22AQ")</f>
        <v>SMCJ22AQ</v>
      </c>
      <c r="D822" t="s">
        <v>845</v>
      </c>
      <c r="E822" t="s">
        <v>16</v>
      </c>
      <c r="F822" t="s">
        <v>17</v>
      </c>
      <c r="G822" t="s">
        <v>18</v>
      </c>
      <c r="I822">
        <v>22</v>
      </c>
      <c r="J822">
        <v>24.4</v>
      </c>
      <c r="K822">
        <v>27</v>
      </c>
      <c r="L822">
        <v>5</v>
      </c>
      <c r="M822">
        <v>35.5</v>
      </c>
      <c r="N822" t="s">
        <v>19</v>
      </c>
    </row>
    <row r="823" spans="1:14">
      <c r="A823" t="s">
        <v>864</v>
      </c>
      <c r="B823" s="2" t="str">
        <f>Hyperlink("https://www.diodes.com/assets/Datasheets/SMCJ5.0CAQ-SMCJ200CAQ.pdf")</f>
        <v>https://www.diodes.com/assets/Datasheets/SMCJ5.0CAQ-SMCJ200CAQ.pdf</v>
      </c>
      <c r="C823" t="str">
        <f>Hyperlink("https://www.diodes.com/part/view/SMCJ22CAQ","SMCJ22CAQ")</f>
        <v>SMCJ22CAQ</v>
      </c>
      <c r="D823" t="s">
        <v>845</v>
      </c>
      <c r="E823" t="s">
        <v>16</v>
      </c>
      <c r="F823" t="s">
        <v>17</v>
      </c>
      <c r="G823" t="s">
        <v>21</v>
      </c>
      <c r="I823">
        <v>22</v>
      </c>
      <c r="J823">
        <v>24.4</v>
      </c>
      <c r="K823">
        <v>27</v>
      </c>
      <c r="L823">
        <v>5</v>
      </c>
      <c r="M823">
        <v>35.5</v>
      </c>
      <c r="N823" t="s">
        <v>19</v>
      </c>
    </row>
    <row r="824" spans="1:14">
      <c r="A824" t="s">
        <v>865</v>
      </c>
      <c r="B824" s="2" t="str">
        <f>Hyperlink("https://www.diodes.com/assets/Datasheets/SMCJ5.0CAQ-SMCJ200CAQ.pdf")</f>
        <v>https://www.diodes.com/assets/Datasheets/SMCJ5.0CAQ-SMCJ200CAQ.pdf</v>
      </c>
      <c r="C824" t="str">
        <f>Hyperlink("https://www.diodes.com/part/view/SMCJ24AQ","SMCJ24AQ")</f>
        <v>SMCJ24AQ</v>
      </c>
      <c r="D824" t="s">
        <v>845</v>
      </c>
      <c r="E824" t="s">
        <v>16</v>
      </c>
      <c r="F824" t="s">
        <v>17</v>
      </c>
      <c r="G824" t="s">
        <v>18</v>
      </c>
      <c r="I824">
        <v>24</v>
      </c>
      <c r="J824">
        <v>26.7</v>
      </c>
      <c r="K824">
        <v>29.5</v>
      </c>
      <c r="L824">
        <v>5</v>
      </c>
      <c r="M824">
        <v>38.9</v>
      </c>
      <c r="N824" t="s">
        <v>19</v>
      </c>
    </row>
    <row r="825" spans="1:14">
      <c r="A825" t="s">
        <v>866</v>
      </c>
      <c r="B825" s="2" t="str">
        <f>Hyperlink("https://www.diodes.com/assets/Datasheets/SMCJ5.0CAQ-SMCJ200CAQ.pdf")</f>
        <v>https://www.diodes.com/assets/Datasheets/SMCJ5.0CAQ-SMCJ200CAQ.pdf</v>
      </c>
      <c r="C825" t="str">
        <f>Hyperlink("https://www.diodes.com/part/view/SMCJ24CAQ","SMCJ24CAQ")</f>
        <v>SMCJ24CAQ</v>
      </c>
      <c r="D825" t="s">
        <v>845</v>
      </c>
      <c r="E825" t="s">
        <v>16</v>
      </c>
      <c r="F825" t="s">
        <v>17</v>
      </c>
      <c r="G825" t="s">
        <v>21</v>
      </c>
      <c r="I825">
        <v>24</v>
      </c>
      <c r="J825">
        <v>26.7</v>
      </c>
      <c r="K825">
        <v>29.5</v>
      </c>
      <c r="L825">
        <v>5</v>
      </c>
      <c r="M825">
        <v>38.9</v>
      </c>
      <c r="N825" t="s">
        <v>19</v>
      </c>
    </row>
    <row r="826" spans="1:14">
      <c r="A826" t="s">
        <v>867</v>
      </c>
      <c r="B826" s="2" t="str">
        <f>Hyperlink("https://www.diodes.com/assets/Datasheets/SMCJ5.0CAQ-SMCJ200CAQ.pdf")</f>
        <v>https://www.diodes.com/assets/Datasheets/SMCJ5.0CAQ-SMCJ200CAQ.pdf</v>
      </c>
      <c r="C826" t="str">
        <f>Hyperlink("https://www.diodes.com/part/view/SMCJ26AQ","SMCJ26AQ")</f>
        <v>SMCJ26AQ</v>
      </c>
      <c r="D826" t="s">
        <v>845</v>
      </c>
      <c r="E826" t="s">
        <v>16</v>
      </c>
      <c r="F826" t="s">
        <v>17</v>
      </c>
      <c r="G826" t="s">
        <v>18</v>
      </c>
      <c r="I826">
        <v>26</v>
      </c>
      <c r="J826">
        <v>28.9</v>
      </c>
      <c r="K826">
        <v>31.9</v>
      </c>
      <c r="L826">
        <v>5</v>
      </c>
      <c r="M826">
        <v>42.1</v>
      </c>
      <c r="N826" t="s">
        <v>19</v>
      </c>
    </row>
    <row r="827" spans="1:14">
      <c r="A827" t="s">
        <v>868</v>
      </c>
      <c r="B827" s="2" t="str">
        <f>Hyperlink("https://www.diodes.com/assets/Datasheets/SMCJ5.0CAQ-SMCJ200CAQ.pdf")</f>
        <v>https://www.diodes.com/assets/Datasheets/SMCJ5.0CAQ-SMCJ200CAQ.pdf</v>
      </c>
      <c r="C827" t="str">
        <f>Hyperlink("https://www.diodes.com/part/view/SMCJ26CAQ","SMCJ26CAQ")</f>
        <v>SMCJ26CAQ</v>
      </c>
      <c r="D827" t="s">
        <v>845</v>
      </c>
      <c r="E827" t="s">
        <v>16</v>
      </c>
      <c r="F827" t="s">
        <v>17</v>
      </c>
      <c r="G827" t="s">
        <v>21</v>
      </c>
      <c r="I827">
        <v>26</v>
      </c>
      <c r="J827">
        <v>28.9</v>
      </c>
      <c r="K827">
        <v>31.9</v>
      </c>
      <c r="L827">
        <v>5</v>
      </c>
      <c r="M827">
        <v>42.1</v>
      </c>
      <c r="N827" t="s">
        <v>19</v>
      </c>
    </row>
    <row r="828" spans="1:14">
      <c r="A828" t="s">
        <v>869</v>
      </c>
      <c r="B828" s="2" t="str">
        <f>Hyperlink("https://www.diodes.com/assets/Datasheets/SMCJ5.0CAQ-SMCJ200CAQ.pdf")</f>
        <v>https://www.diodes.com/assets/Datasheets/SMCJ5.0CAQ-SMCJ200CAQ.pdf</v>
      </c>
      <c r="C828" t="str">
        <f>Hyperlink("https://www.diodes.com/part/view/SMCJ28AQ","SMCJ28AQ")</f>
        <v>SMCJ28AQ</v>
      </c>
      <c r="D828" t="s">
        <v>845</v>
      </c>
      <c r="E828" t="s">
        <v>16</v>
      </c>
      <c r="F828" t="s">
        <v>17</v>
      </c>
      <c r="G828" t="s">
        <v>18</v>
      </c>
      <c r="I828">
        <v>28</v>
      </c>
      <c r="J828">
        <v>31.1</v>
      </c>
      <c r="K828">
        <v>34.4</v>
      </c>
      <c r="L828">
        <v>5</v>
      </c>
      <c r="M828">
        <v>45.4</v>
      </c>
      <c r="N828" t="s">
        <v>19</v>
      </c>
    </row>
    <row r="829" spans="1:14">
      <c r="A829" t="s">
        <v>870</v>
      </c>
      <c r="B829" s="2" t="str">
        <f>Hyperlink("https://www.diodes.com/assets/Datasheets/SMCJ5.0CAQ-SMCJ200CAQ.pdf")</f>
        <v>https://www.diodes.com/assets/Datasheets/SMCJ5.0CAQ-SMCJ200CAQ.pdf</v>
      </c>
      <c r="C829" t="str">
        <f>Hyperlink("https://www.diodes.com/part/view/SMCJ28CAQ","SMCJ28CAQ")</f>
        <v>SMCJ28CAQ</v>
      </c>
      <c r="D829" t="s">
        <v>845</v>
      </c>
      <c r="E829" t="s">
        <v>16</v>
      </c>
      <c r="F829" t="s">
        <v>17</v>
      </c>
      <c r="G829" t="s">
        <v>21</v>
      </c>
      <c r="I829">
        <v>28</v>
      </c>
      <c r="J829">
        <v>31.1</v>
      </c>
      <c r="K829">
        <v>34.4</v>
      </c>
      <c r="L829">
        <v>5</v>
      </c>
      <c r="M829">
        <v>45.4</v>
      </c>
      <c r="N829" t="s">
        <v>19</v>
      </c>
    </row>
    <row r="830" spans="1:14">
      <c r="A830" t="s">
        <v>871</v>
      </c>
      <c r="B830" s="2" t="str">
        <f>Hyperlink("https://www.diodes.com/assets/Datasheets/SMCJ5.0CAQ-SMCJ200CAQ.pdf")</f>
        <v>https://www.diodes.com/assets/Datasheets/SMCJ5.0CAQ-SMCJ200CAQ.pdf</v>
      </c>
      <c r="C830" t="str">
        <f>Hyperlink("https://www.diodes.com/part/view/SMCJ30AQ","SMCJ30AQ")</f>
        <v>SMCJ30AQ</v>
      </c>
      <c r="D830" t="s">
        <v>845</v>
      </c>
      <c r="E830" t="s">
        <v>16</v>
      </c>
      <c r="F830" t="s">
        <v>17</v>
      </c>
      <c r="G830" t="s">
        <v>18</v>
      </c>
      <c r="I830">
        <v>30</v>
      </c>
      <c r="J830">
        <v>33.3</v>
      </c>
      <c r="K830">
        <v>36.8</v>
      </c>
      <c r="L830">
        <v>5</v>
      </c>
      <c r="M830">
        <v>48.4</v>
      </c>
      <c r="N830" t="s">
        <v>19</v>
      </c>
    </row>
    <row r="831" spans="1:14">
      <c r="A831" t="s">
        <v>872</v>
      </c>
      <c r="B831" s="2" t="str">
        <f>Hyperlink("https://www.diodes.com/assets/Datasheets/SMCJ5.0CAQ-SMCJ200CAQ.pdf")</f>
        <v>https://www.diodes.com/assets/Datasheets/SMCJ5.0CAQ-SMCJ200CAQ.pdf</v>
      </c>
      <c r="C831" t="str">
        <f>Hyperlink("https://www.diodes.com/part/view/SMCJ30CAQ","SMCJ30CAQ")</f>
        <v>SMCJ30CAQ</v>
      </c>
      <c r="D831" t="s">
        <v>845</v>
      </c>
      <c r="E831" t="s">
        <v>16</v>
      </c>
      <c r="F831" t="s">
        <v>17</v>
      </c>
      <c r="G831" t="s">
        <v>21</v>
      </c>
      <c r="I831">
        <v>30</v>
      </c>
      <c r="J831">
        <v>33.3</v>
      </c>
      <c r="K831">
        <v>36.8</v>
      </c>
      <c r="L831">
        <v>5</v>
      </c>
      <c r="M831">
        <v>48.4</v>
      </c>
      <c r="N831" t="s">
        <v>19</v>
      </c>
    </row>
    <row r="832" spans="1:14">
      <c r="A832" t="s">
        <v>873</v>
      </c>
      <c r="B832" s="2" t="str">
        <f>Hyperlink("https://www.diodes.com/assets/Datasheets/SMCJ5.0CAQ-SMCJ200CAQ.pdf")</f>
        <v>https://www.diodes.com/assets/Datasheets/SMCJ5.0CAQ-SMCJ200CAQ.pdf</v>
      </c>
      <c r="C832" t="str">
        <f>Hyperlink("https://www.diodes.com/part/view/SMCJ33AQ","SMCJ33AQ")</f>
        <v>SMCJ33AQ</v>
      </c>
      <c r="D832" t="s">
        <v>845</v>
      </c>
      <c r="E832" t="s">
        <v>16</v>
      </c>
      <c r="F832" t="s">
        <v>17</v>
      </c>
      <c r="G832" t="s">
        <v>18</v>
      </c>
      <c r="I832">
        <v>33</v>
      </c>
      <c r="J832">
        <v>36.7</v>
      </c>
      <c r="K832">
        <v>40.6</v>
      </c>
      <c r="L832">
        <v>5</v>
      </c>
      <c r="M832">
        <v>53.3</v>
      </c>
      <c r="N832" t="s">
        <v>19</v>
      </c>
    </row>
    <row r="833" spans="1:14">
      <c r="A833" t="s">
        <v>874</v>
      </c>
      <c r="B833" s="2" t="str">
        <f>Hyperlink("https://www.diodes.com/assets/Datasheets/SMCJ5.0CAQ-SMCJ200CAQ.pdf")</f>
        <v>https://www.diodes.com/assets/Datasheets/SMCJ5.0CAQ-SMCJ200CAQ.pdf</v>
      </c>
      <c r="C833" t="str">
        <f>Hyperlink("https://www.diodes.com/part/view/SMCJ33CAQ","SMCJ33CAQ")</f>
        <v>SMCJ33CAQ</v>
      </c>
      <c r="D833" t="s">
        <v>845</v>
      </c>
      <c r="E833" t="s">
        <v>16</v>
      </c>
      <c r="F833" t="s">
        <v>17</v>
      </c>
      <c r="G833" t="s">
        <v>21</v>
      </c>
      <c r="I833">
        <v>33</v>
      </c>
      <c r="J833">
        <v>36.7</v>
      </c>
      <c r="K833">
        <v>40.6</v>
      </c>
      <c r="L833">
        <v>5</v>
      </c>
      <c r="M833">
        <v>53.3</v>
      </c>
      <c r="N833" t="s">
        <v>19</v>
      </c>
    </row>
    <row r="834" spans="1:14">
      <c r="A834" t="s">
        <v>875</v>
      </c>
      <c r="B834" s="2" t="str">
        <f>Hyperlink("https://www.diodes.com/assets/Datasheets/SMCJ5.0CAQ-SMCJ200CAQ.pdf")</f>
        <v>https://www.diodes.com/assets/Datasheets/SMCJ5.0CAQ-SMCJ200CAQ.pdf</v>
      </c>
      <c r="C834" t="str">
        <f>Hyperlink("https://www.diodes.com/part/view/SMCJ36AQ","SMCJ36AQ")</f>
        <v>SMCJ36AQ</v>
      </c>
      <c r="D834" t="s">
        <v>845</v>
      </c>
      <c r="E834" t="s">
        <v>16</v>
      </c>
      <c r="F834" t="s">
        <v>17</v>
      </c>
      <c r="G834" t="s">
        <v>18</v>
      </c>
      <c r="I834">
        <v>36</v>
      </c>
      <c r="J834">
        <v>40</v>
      </c>
      <c r="K834">
        <v>44.2</v>
      </c>
      <c r="L834">
        <v>5</v>
      </c>
      <c r="M834">
        <v>58.1</v>
      </c>
      <c r="N834" t="s">
        <v>19</v>
      </c>
    </row>
    <row r="835" spans="1:14">
      <c r="A835" t="s">
        <v>876</v>
      </c>
      <c r="B835" s="2" t="str">
        <f>Hyperlink("https://www.diodes.com/assets/Datasheets/SMCJ5.0CAQ-SMCJ200CAQ.pdf")</f>
        <v>https://www.diodes.com/assets/Datasheets/SMCJ5.0CAQ-SMCJ200CAQ.pdf</v>
      </c>
      <c r="C835" t="str">
        <f>Hyperlink("https://www.diodes.com/part/view/SMCJ36CAQ","SMCJ36CAQ")</f>
        <v>SMCJ36CAQ</v>
      </c>
      <c r="D835" t="s">
        <v>845</v>
      </c>
      <c r="E835" t="s">
        <v>16</v>
      </c>
      <c r="F835" t="s">
        <v>17</v>
      </c>
      <c r="G835" t="s">
        <v>21</v>
      </c>
      <c r="I835">
        <v>36</v>
      </c>
      <c r="J835">
        <v>40</v>
      </c>
      <c r="K835">
        <v>44.2</v>
      </c>
      <c r="L835">
        <v>5</v>
      </c>
      <c r="M835">
        <v>58.1</v>
      </c>
      <c r="N835" t="s">
        <v>19</v>
      </c>
    </row>
    <row r="836" spans="1:14">
      <c r="A836" t="s">
        <v>877</v>
      </c>
      <c r="B836" s="2" t="str">
        <f>Hyperlink("https://www.diodes.com/assets/Datasheets/SMCJ5.0CAQ-SMCJ200CAQ.pdf")</f>
        <v>https://www.diodes.com/assets/Datasheets/SMCJ5.0CAQ-SMCJ200CAQ.pdf</v>
      </c>
      <c r="C836" t="str">
        <f>Hyperlink("https://www.diodes.com/part/view/SMCJ40AQ","SMCJ40AQ")</f>
        <v>SMCJ40AQ</v>
      </c>
      <c r="D836" t="s">
        <v>774</v>
      </c>
      <c r="E836" t="s">
        <v>16</v>
      </c>
      <c r="F836" t="s">
        <v>17</v>
      </c>
      <c r="G836" t="s">
        <v>18</v>
      </c>
      <c r="I836">
        <v>40</v>
      </c>
      <c r="J836">
        <v>44.4</v>
      </c>
      <c r="K836">
        <v>49.1</v>
      </c>
      <c r="L836">
        <v>5</v>
      </c>
      <c r="M836">
        <v>64.5</v>
      </c>
      <c r="N836" t="s">
        <v>19</v>
      </c>
    </row>
    <row r="837" spans="1:14">
      <c r="A837" t="s">
        <v>878</v>
      </c>
      <c r="B837" s="2" t="str">
        <f>Hyperlink("https://www.diodes.com/assets/Datasheets/SMCJ5.0CAQ-SMCJ200CAQ.pdf")</f>
        <v>https://www.diodes.com/assets/Datasheets/SMCJ5.0CAQ-SMCJ200CAQ.pdf</v>
      </c>
      <c r="C837" t="str">
        <f>Hyperlink("https://www.diodes.com/part/view/SMCJ40CAQ","SMCJ40CAQ")</f>
        <v>SMCJ40CAQ</v>
      </c>
      <c r="D837" t="s">
        <v>774</v>
      </c>
      <c r="E837" t="s">
        <v>16</v>
      </c>
      <c r="F837" t="s">
        <v>17</v>
      </c>
      <c r="G837" t="s">
        <v>21</v>
      </c>
      <c r="I837">
        <v>40</v>
      </c>
      <c r="J837">
        <v>44.4</v>
      </c>
      <c r="K837">
        <v>49.1</v>
      </c>
      <c r="L837">
        <v>5</v>
      </c>
      <c r="M837">
        <v>64.5</v>
      </c>
      <c r="N837" t="s">
        <v>19</v>
      </c>
    </row>
    <row r="838" spans="1:14">
      <c r="A838" t="s">
        <v>879</v>
      </c>
      <c r="B838" s="2" t="str">
        <f>Hyperlink("https://www.diodes.com/assets/Datasheets/SMCJ5.0CAQ-SMCJ200CAQ.pdf")</f>
        <v>https://www.diodes.com/assets/Datasheets/SMCJ5.0CAQ-SMCJ200CAQ.pdf</v>
      </c>
      <c r="C838" t="str">
        <f>Hyperlink("https://www.diodes.com/part/view/SMCJ48AQ","SMCJ48AQ")</f>
        <v>SMCJ48AQ</v>
      </c>
      <c r="D838" t="s">
        <v>830</v>
      </c>
      <c r="E838" t="s">
        <v>16</v>
      </c>
      <c r="F838" t="s">
        <v>17</v>
      </c>
      <c r="G838" t="s">
        <v>18</v>
      </c>
      <c r="I838">
        <v>48</v>
      </c>
      <c r="J838">
        <v>53.3</v>
      </c>
      <c r="K838">
        <v>58.9</v>
      </c>
      <c r="L838">
        <v>5</v>
      </c>
      <c r="M838">
        <v>77.4</v>
      </c>
      <c r="N838" t="s">
        <v>19</v>
      </c>
    </row>
    <row r="839" spans="1:14">
      <c r="A839" t="s">
        <v>880</v>
      </c>
      <c r="B839" s="2" t="str">
        <f>Hyperlink("https://www.diodes.com/assets/Datasheets/SMCJ5.0CAQ-SMCJ200CAQ.pdf")</f>
        <v>https://www.diodes.com/assets/Datasheets/SMCJ5.0CAQ-SMCJ200CAQ.pdf</v>
      </c>
      <c r="C839" t="str">
        <f>Hyperlink("https://www.diodes.com/part/view/SMCJ48CAQ","SMCJ48CAQ")</f>
        <v>SMCJ48CAQ</v>
      </c>
      <c r="D839" t="s">
        <v>774</v>
      </c>
      <c r="E839" t="s">
        <v>16</v>
      </c>
      <c r="F839" t="s">
        <v>17</v>
      </c>
      <c r="G839" t="s">
        <v>21</v>
      </c>
      <c r="I839">
        <v>48</v>
      </c>
      <c r="J839">
        <v>40</v>
      </c>
      <c r="K839">
        <v>44.2</v>
      </c>
      <c r="L839">
        <v>5</v>
      </c>
      <c r="M839">
        <v>58.1</v>
      </c>
      <c r="N839" t="s">
        <v>19</v>
      </c>
    </row>
    <row r="840" spans="1:14">
      <c r="A840" t="s">
        <v>881</v>
      </c>
      <c r="B840" s="2" t="str">
        <f>Hyperlink("https://www.diodes.com/assets/Datasheets/SMCJ5.0CAQ-SMCJ200CAQ.pdf")</f>
        <v>https://www.diodes.com/assets/Datasheets/SMCJ5.0CAQ-SMCJ200CAQ.pdf</v>
      </c>
      <c r="C840" t="str">
        <f>Hyperlink("https://www.diodes.com/part/view/SMCJ5.0AQ","SMCJ5.0AQ")</f>
        <v>SMCJ5.0AQ</v>
      </c>
      <c r="D840" t="s">
        <v>830</v>
      </c>
      <c r="E840" t="s">
        <v>16</v>
      </c>
      <c r="F840" t="s">
        <v>17</v>
      </c>
      <c r="G840" t="s">
        <v>18</v>
      </c>
      <c r="I840">
        <v>5</v>
      </c>
      <c r="J840">
        <v>6.4</v>
      </c>
      <c r="K840">
        <v>7.07</v>
      </c>
      <c r="L840">
        <v>1000</v>
      </c>
      <c r="M840">
        <v>9.2</v>
      </c>
      <c r="N840" t="s">
        <v>19</v>
      </c>
    </row>
    <row r="841" spans="1:14">
      <c r="A841" t="s">
        <v>882</v>
      </c>
      <c r="B841" s="2" t="str">
        <f>Hyperlink("https://www.diodes.com/assets/Datasheets/SMCJ5.0CAQ-SMCJ200CAQ.pdf")</f>
        <v>https://www.diodes.com/assets/Datasheets/SMCJ5.0CAQ-SMCJ200CAQ.pdf</v>
      </c>
      <c r="C841" t="str">
        <f>Hyperlink("https://www.diodes.com/part/view/SMCJ5.0CAQ","SMCJ5.0CAQ")</f>
        <v>SMCJ5.0CAQ</v>
      </c>
      <c r="D841" t="s">
        <v>830</v>
      </c>
      <c r="E841" t="s">
        <v>16</v>
      </c>
      <c r="F841" t="s">
        <v>17</v>
      </c>
      <c r="G841" t="s">
        <v>21</v>
      </c>
      <c r="I841">
        <v>5</v>
      </c>
      <c r="J841">
        <v>6.4</v>
      </c>
      <c r="K841">
        <v>7.07</v>
      </c>
      <c r="L841">
        <v>2000</v>
      </c>
      <c r="M841">
        <v>9.2</v>
      </c>
      <c r="N841" t="s">
        <v>19</v>
      </c>
    </row>
    <row r="842" spans="1:14">
      <c r="A842" t="s">
        <v>883</v>
      </c>
      <c r="B842" s="2" t="str">
        <f>Hyperlink("https://www.diodes.com/assets/Datasheets/SMCJ5.0CAQ-SMCJ200CAQ.pdf")</f>
        <v>https://www.diodes.com/assets/Datasheets/SMCJ5.0CAQ-SMCJ200CAQ.pdf</v>
      </c>
      <c r="C842" t="str">
        <f>Hyperlink("https://www.diodes.com/part/view/SMCJ51CAQ","SMCJ51CAQ")</f>
        <v>SMCJ51CAQ</v>
      </c>
      <c r="D842" t="s">
        <v>830</v>
      </c>
      <c r="E842" t="s">
        <v>16</v>
      </c>
      <c r="F842" t="s">
        <v>17</v>
      </c>
      <c r="G842" t="s">
        <v>21</v>
      </c>
      <c r="I842">
        <v>51</v>
      </c>
      <c r="J842">
        <v>56.7</v>
      </c>
      <c r="K842">
        <v>62.7</v>
      </c>
      <c r="L842">
        <v>5</v>
      </c>
      <c r="M842">
        <v>82.4</v>
      </c>
      <c r="N842" t="s">
        <v>19</v>
      </c>
    </row>
    <row r="843" spans="1:14">
      <c r="A843" t="s">
        <v>884</v>
      </c>
      <c r="B843" s="2" t="str">
        <f>Hyperlink("https://www.diodes.com/assets/Datasheets/SMCJ5.0CAQ-SMCJ200CAQ.pdf")</f>
        <v>https://www.diodes.com/assets/Datasheets/SMCJ5.0CAQ-SMCJ200CAQ.pdf</v>
      </c>
      <c r="C843" t="str">
        <f>Hyperlink("https://www.diodes.com/part/view/SMCJ54AQ","SMCJ54AQ")</f>
        <v>SMCJ54AQ</v>
      </c>
      <c r="D843" t="s">
        <v>669</v>
      </c>
      <c r="E843" t="s">
        <v>16</v>
      </c>
      <c r="F843" t="s">
        <v>17</v>
      </c>
      <c r="G843" t="s">
        <v>18</v>
      </c>
      <c r="I843">
        <v>54</v>
      </c>
      <c r="J843">
        <v>60</v>
      </c>
      <c r="K843">
        <v>66.3</v>
      </c>
      <c r="L843">
        <v>5</v>
      </c>
      <c r="M843">
        <v>87.1</v>
      </c>
      <c r="N843" t="s">
        <v>19</v>
      </c>
    </row>
    <row r="844" spans="1:14">
      <c r="A844" t="s">
        <v>885</v>
      </c>
      <c r="B844" s="2" t="str">
        <f>Hyperlink("https://www.diodes.com/assets/Datasheets/SMCJ5.0CAQ-SMCJ200CAQ.pdf")</f>
        <v>https://www.diodes.com/assets/Datasheets/SMCJ5.0CAQ-SMCJ200CAQ.pdf</v>
      </c>
      <c r="C844" t="str">
        <f>Hyperlink("https://www.diodes.com/part/view/SMCJ54CAQ","SMCJ54CAQ")</f>
        <v>SMCJ54CAQ</v>
      </c>
      <c r="D844" t="s">
        <v>669</v>
      </c>
      <c r="E844" t="s">
        <v>16</v>
      </c>
      <c r="F844" t="s">
        <v>17</v>
      </c>
      <c r="G844" t="s">
        <v>21</v>
      </c>
      <c r="I844">
        <v>54</v>
      </c>
      <c r="J844">
        <v>60</v>
      </c>
      <c r="K844">
        <v>66.3</v>
      </c>
      <c r="L844">
        <v>5</v>
      </c>
      <c r="M844">
        <v>87.1</v>
      </c>
      <c r="N844" t="s">
        <v>19</v>
      </c>
    </row>
    <row r="845" spans="1:14">
      <c r="A845" t="s">
        <v>886</v>
      </c>
      <c r="B845" s="2" t="str">
        <f>Hyperlink("https://www.diodes.com/assets/Datasheets/SMCJ5.0CAQ-SMCJ200CAQ.pdf")</f>
        <v>https://www.diodes.com/assets/Datasheets/SMCJ5.0CAQ-SMCJ200CAQ.pdf</v>
      </c>
      <c r="C845" t="str">
        <f>Hyperlink("https://www.diodes.com/part/view/SMCJ58AQ","SMCJ58AQ")</f>
        <v>SMCJ58AQ</v>
      </c>
      <c r="D845" t="s">
        <v>830</v>
      </c>
      <c r="E845" t="s">
        <v>16</v>
      </c>
      <c r="F845" t="s">
        <v>17</v>
      </c>
      <c r="G845" t="s">
        <v>18</v>
      </c>
      <c r="I845">
        <v>58</v>
      </c>
      <c r="J845">
        <v>64.4</v>
      </c>
      <c r="K845">
        <v>71.2</v>
      </c>
      <c r="L845">
        <v>5</v>
      </c>
      <c r="M845">
        <v>93.6</v>
      </c>
      <c r="N845" t="s">
        <v>19</v>
      </c>
    </row>
    <row r="846" spans="1:14">
      <c r="A846" t="s">
        <v>887</v>
      </c>
      <c r="B846" s="2" t="str">
        <f>Hyperlink("https://www.diodes.com/assets/Datasheets/SMCJ5.0CAQ-SMCJ200CAQ.pdf")</f>
        <v>https://www.diodes.com/assets/Datasheets/SMCJ5.0CAQ-SMCJ200CAQ.pdf</v>
      </c>
      <c r="C846" t="str">
        <f>Hyperlink("https://www.diodes.com/part/view/SMCJ58CAQ","SMCJ58CAQ")</f>
        <v>SMCJ58CAQ</v>
      </c>
      <c r="D846" t="s">
        <v>830</v>
      </c>
      <c r="E846" t="s">
        <v>16</v>
      </c>
      <c r="F846" t="s">
        <v>17</v>
      </c>
      <c r="G846" t="s">
        <v>21</v>
      </c>
      <c r="I846">
        <v>58</v>
      </c>
      <c r="J846">
        <v>64.4</v>
      </c>
      <c r="K846">
        <v>71.2</v>
      </c>
      <c r="L846">
        <v>5</v>
      </c>
      <c r="M846">
        <v>93.6</v>
      </c>
      <c r="N846" t="s">
        <v>19</v>
      </c>
    </row>
    <row r="847" spans="1:14">
      <c r="A847" t="s">
        <v>888</v>
      </c>
      <c r="B847" s="2" t="str">
        <f>Hyperlink("https://www.diodes.com/assets/Datasheets/SMCJ5.0CAQ-SMCJ200CAQ.pdf")</f>
        <v>https://www.diodes.com/assets/Datasheets/SMCJ5.0CAQ-SMCJ200CAQ.pdf</v>
      </c>
      <c r="C847" t="str">
        <f>Hyperlink("https://www.diodes.com/part/view/SMCJ6.0AQ","SMCJ6.0AQ")</f>
        <v>SMCJ6.0AQ</v>
      </c>
      <c r="D847" t="s">
        <v>830</v>
      </c>
      <c r="E847" t="s">
        <v>16</v>
      </c>
      <c r="F847" t="s">
        <v>17</v>
      </c>
      <c r="G847" t="s">
        <v>18</v>
      </c>
      <c r="I847">
        <v>6</v>
      </c>
      <c r="J847">
        <v>6.67</v>
      </c>
      <c r="K847">
        <v>7.37</v>
      </c>
      <c r="L847">
        <v>1000</v>
      </c>
      <c r="M847">
        <v>10.3</v>
      </c>
      <c r="N847" t="s">
        <v>19</v>
      </c>
    </row>
    <row r="848" spans="1:14">
      <c r="A848" t="s">
        <v>889</v>
      </c>
      <c r="B848" s="2" t="str">
        <f>Hyperlink("https://www.diodes.com/assets/Datasheets/SMCJ5.0CAQ-SMCJ200CAQ.pdf")</f>
        <v>https://www.diodes.com/assets/Datasheets/SMCJ5.0CAQ-SMCJ200CAQ.pdf</v>
      </c>
      <c r="C848" t="str">
        <f>Hyperlink("https://www.diodes.com/part/view/SMCJ6.0CAQ","SMCJ6.0CAQ")</f>
        <v>SMCJ6.0CAQ</v>
      </c>
      <c r="D848" t="s">
        <v>830</v>
      </c>
      <c r="E848" t="s">
        <v>16</v>
      </c>
      <c r="F848" t="s">
        <v>17</v>
      </c>
      <c r="G848" t="s">
        <v>21</v>
      </c>
      <c r="I848">
        <v>6</v>
      </c>
      <c r="J848">
        <v>6.67</v>
      </c>
      <c r="K848">
        <v>7.37</v>
      </c>
      <c r="L848">
        <v>2000</v>
      </c>
      <c r="M848">
        <v>10.3</v>
      </c>
      <c r="N848" t="s">
        <v>19</v>
      </c>
    </row>
    <row r="849" spans="1:14">
      <c r="A849" t="s">
        <v>890</v>
      </c>
      <c r="B849" s="2" t="str">
        <f>Hyperlink("https://www.diodes.com/assets/Datasheets/SMCJ5.0CAQ-SMCJ200CAQ.pdf")</f>
        <v>https://www.diodes.com/assets/Datasheets/SMCJ5.0CAQ-SMCJ200CAQ.pdf</v>
      </c>
      <c r="C849" t="str">
        <f>Hyperlink("https://www.diodes.com/part/view/SMCJ6.5AQ","SMCJ6.5AQ")</f>
        <v>SMCJ6.5AQ</v>
      </c>
      <c r="D849" t="s">
        <v>830</v>
      </c>
      <c r="E849" t="s">
        <v>16</v>
      </c>
      <c r="F849" t="s">
        <v>17</v>
      </c>
      <c r="G849" t="s">
        <v>18</v>
      </c>
      <c r="I849">
        <v>6.5</v>
      </c>
      <c r="J849">
        <v>7.22</v>
      </c>
      <c r="K849">
        <v>7.98</v>
      </c>
      <c r="L849">
        <v>500</v>
      </c>
      <c r="M849">
        <v>11.2</v>
      </c>
      <c r="N849" t="s">
        <v>19</v>
      </c>
    </row>
    <row r="850" spans="1:14">
      <c r="A850" t="s">
        <v>891</v>
      </c>
      <c r="B850" s="2" t="str">
        <f>Hyperlink("https://www.diodes.com/assets/Datasheets/SMCJ5.0CAQ-SMCJ200CAQ.pdf")</f>
        <v>https://www.diodes.com/assets/Datasheets/SMCJ5.0CAQ-SMCJ200CAQ.pdf</v>
      </c>
      <c r="C850" t="str">
        <f>Hyperlink("https://www.diodes.com/part/view/SMCJ6.5CAQ","SMCJ6.5CAQ")</f>
        <v>SMCJ6.5CAQ</v>
      </c>
      <c r="D850" t="s">
        <v>830</v>
      </c>
      <c r="E850" t="s">
        <v>16</v>
      </c>
      <c r="F850" t="s">
        <v>17</v>
      </c>
      <c r="G850" t="s">
        <v>21</v>
      </c>
      <c r="I850">
        <v>6.5</v>
      </c>
      <c r="J850">
        <v>7.22</v>
      </c>
      <c r="K850">
        <v>7.98</v>
      </c>
      <c r="L850">
        <v>1000</v>
      </c>
      <c r="M850">
        <v>11.2</v>
      </c>
      <c r="N850" t="s">
        <v>19</v>
      </c>
    </row>
    <row r="851" spans="1:14">
      <c r="A851" t="s">
        <v>892</v>
      </c>
      <c r="B851" s="2" t="str">
        <f>Hyperlink("https://www.diodes.com/assets/Datasheets/SMCJ5.0CAQ-SMCJ200CAQ.pdf")</f>
        <v>https://www.diodes.com/assets/Datasheets/SMCJ5.0CAQ-SMCJ200CAQ.pdf</v>
      </c>
      <c r="C851" t="str">
        <f>Hyperlink("https://www.diodes.com/part/view/SMCJ60AQ","SMCJ60AQ")</f>
        <v>SMCJ60AQ</v>
      </c>
      <c r="D851" t="s">
        <v>774</v>
      </c>
      <c r="E851" t="s">
        <v>16</v>
      </c>
      <c r="F851" t="s">
        <v>17</v>
      </c>
      <c r="G851" t="s">
        <v>18</v>
      </c>
      <c r="I851">
        <v>60</v>
      </c>
      <c r="J851">
        <v>66.7</v>
      </c>
      <c r="K851">
        <v>73.7</v>
      </c>
      <c r="L851">
        <v>5</v>
      </c>
      <c r="M851">
        <v>96.8</v>
      </c>
      <c r="N851" t="s">
        <v>19</v>
      </c>
    </row>
    <row r="852" spans="1:14">
      <c r="A852" t="s">
        <v>893</v>
      </c>
      <c r="B852" s="2" t="str">
        <f>Hyperlink("https://www.diodes.com/assets/Datasheets/SMCJ5.0CAQ-SMCJ200CAQ.pdf")</f>
        <v>https://www.diodes.com/assets/Datasheets/SMCJ5.0CAQ-SMCJ200CAQ.pdf</v>
      </c>
      <c r="C852" t="str">
        <f>Hyperlink("https://www.diodes.com/part/view/SMCJ60CAQ","SMCJ60CAQ")</f>
        <v>SMCJ60CAQ</v>
      </c>
      <c r="D852" t="s">
        <v>774</v>
      </c>
      <c r="E852" t="s">
        <v>16</v>
      </c>
      <c r="F852" t="s">
        <v>17</v>
      </c>
      <c r="G852" t="s">
        <v>21</v>
      </c>
      <c r="I852">
        <v>60</v>
      </c>
      <c r="J852">
        <v>66.7</v>
      </c>
      <c r="K852">
        <v>73.7</v>
      </c>
      <c r="L852">
        <v>5</v>
      </c>
      <c r="M852">
        <v>96.8</v>
      </c>
      <c r="N852" t="s">
        <v>19</v>
      </c>
    </row>
    <row r="853" spans="1:14">
      <c r="A853" t="s">
        <v>894</v>
      </c>
      <c r="B853" s="2" t="str">
        <f>Hyperlink("https://www.diodes.com/assets/Datasheets/SMCJ5.0CAQ-SMCJ200CAQ.pdf")</f>
        <v>https://www.diodes.com/assets/Datasheets/SMCJ5.0CAQ-SMCJ200CAQ.pdf</v>
      </c>
      <c r="C853" t="str">
        <f>Hyperlink("https://www.diodes.com/part/view/SMCJ64AQ","SMCJ64AQ")</f>
        <v>SMCJ64AQ</v>
      </c>
      <c r="D853" t="s">
        <v>830</v>
      </c>
      <c r="E853" t="s">
        <v>16</v>
      </c>
      <c r="F853" t="s">
        <v>17</v>
      </c>
      <c r="G853" t="s">
        <v>18</v>
      </c>
      <c r="I853">
        <v>64</v>
      </c>
      <c r="J853">
        <v>71.1</v>
      </c>
      <c r="K853">
        <v>78.6</v>
      </c>
      <c r="L853">
        <v>5</v>
      </c>
      <c r="M853">
        <v>103</v>
      </c>
      <c r="N853" t="s">
        <v>19</v>
      </c>
    </row>
    <row r="854" spans="1:14">
      <c r="A854" t="s">
        <v>895</v>
      </c>
      <c r="B854" s="2" t="str">
        <f>Hyperlink("https://www.diodes.com/assets/Datasheets/SMCJ5.0CAQ-SMCJ200CAQ.pdf")</f>
        <v>https://www.diodes.com/assets/Datasheets/SMCJ5.0CAQ-SMCJ200CAQ.pdf</v>
      </c>
      <c r="C854" t="str">
        <f>Hyperlink("https://www.diodes.com/part/view/SMCJ64CAQ","SMCJ64CAQ")</f>
        <v>SMCJ64CAQ</v>
      </c>
      <c r="D854" t="s">
        <v>830</v>
      </c>
      <c r="E854" t="s">
        <v>16</v>
      </c>
      <c r="F854" t="s">
        <v>17</v>
      </c>
      <c r="G854" t="s">
        <v>21</v>
      </c>
      <c r="I854">
        <v>64</v>
      </c>
      <c r="J854">
        <v>71.1</v>
      </c>
      <c r="K854">
        <v>78.6</v>
      </c>
      <c r="L854">
        <v>5</v>
      </c>
      <c r="M854">
        <v>103</v>
      </c>
      <c r="N854" t="s">
        <v>19</v>
      </c>
    </row>
    <row r="855" spans="1:14">
      <c r="A855" t="s">
        <v>896</v>
      </c>
      <c r="B855" s="2" t="str">
        <f>Hyperlink("https://www.diodes.com/assets/Datasheets/SMCJ5.0CAQ-SMCJ200CAQ.pdf")</f>
        <v>https://www.diodes.com/assets/Datasheets/SMCJ5.0CAQ-SMCJ200CAQ.pdf</v>
      </c>
      <c r="C855" t="str">
        <f>Hyperlink("https://www.diodes.com/part/view/SMCJ7.0AQ","SMCJ7.0AQ")</f>
        <v>SMCJ7.0AQ</v>
      </c>
      <c r="D855" t="s">
        <v>830</v>
      </c>
      <c r="E855" t="s">
        <v>16</v>
      </c>
      <c r="F855" t="s">
        <v>17</v>
      </c>
      <c r="G855" t="s">
        <v>18</v>
      </c>
      <c r="I855">
        <v>7</v>
      </c>
      <c r="J855">
        <v>7.78</v>
      </c>
      <c r="K855">
        <v>8.6</v>
      </c>
      <c r="L855">
        <v>200</v>
      </c>
      <c r="M855">
        <v>12</v>
      </c>
      <c r="N855" t="s">
        <v>19</v>
      </c>
    </row>
    <row r="856" spans="1:14">
      <c r="A856" t="s">
        <v>897</v>
      </c>
      <c r="B856" s="2" t="str">
        <f>Hyperlink("https://www.diodes.com/assets/Datasheets/SMCJ5.0CAQ-SMCJ200CAQ.pdf")</f>
        <v>https://www.diodes.com/assets/Datasheets/SMCJ5.0CAQ-SMCJ200CAQ.pdf</v>
      </c>
      <c r="C856" t="str">
        <f>Hyperlink("https://www.diodes.com/part/view/SMCJ7.0CAQ","SMCJ7.0CAQ")</f>
        <v>SMCJ7.0CAQ</v>
      </c>
      <c r="D856" t="s">
        <v>830</v>
      </c>
      <c r="E856" t="s">
        <v>16</v>
      </c>
      <c r="F856" t="s">
        <v>17</v>
      </c>
      <c r="G856" t="s">
        <v>21</v>
      </c>
      <c r="I856">
        <v>7</v>
      </c>
      <c r="J856">
        <v>7.78</v>
      </c>
      <c r="K856">
        <v>8.6</v>
      </c>
      <c r="L856">
        <v>400</v>
      </c>
      <c r="M856">
        <v>12</v>
      </c>
      <c r="N856" t="s">
        <v>19</v>
      </c>
    </row>
    <row r="857" spans="1:14">
      <c r="A857" t="s">
        <v>898</v>
      </c>
      <c r="B857" s="2" t="str">
        <f>Hyperlink("https://www.diodes.com/assets/Datasheets/SMCJ5.0CAQ-SMCJ200CAQ.pdf")</f>
        <v>https://www.diodes.com/assets/Datasheets/SMCJ5.0CAQ-SMCJ200CAQ.pdf</v>
      </c>
      <c r="C857" t="str">
        <f>Hyperlink("https://www.diodes.com/part/view/SMCJ7.5AQ","SMCJ7.5AQ")</f>
        <v>SMCJ7.5AQ</v>
      </c>
      <c r="D857" t="s">
        <v>830</v>
      </c>
      <c r="E857" t="s">
        <v>16</v>
      </c>
      <c r="F857" t="s">
        <v>17</v>
      </c>
      <c r="G857" t="s">
        <v>18</v>
      </c>
      <c r="I857">
        <v>7.5</v>
      </c>
      <c r="J857">
        <v>8.33</v>
      </c>
      <c r="K857">
        <v>9.21</v>
      </c>
      <c r="L857">
        <v>100</v>
      </c>
      <c r="M857">
        <v>12.9</v>
      </c>
      <c r="N857" t="s">
        <v>19</v>
      </c>
    </row>
    <row r="858" spans="1:14">
      <c r="A858" t="s">
        <v>899</v>
      </c>
      <c r="B858" s="2" t="str">
        <f>Hyperlink("https://www.diodes.com/assets/Datasheets/SMCJ5.0CAQ-SMCJ200CAQ.pdf")</f>
        <v>https://www.diodes.com/assets/Datasheets/SMCJ5.0CAQ-SMCJ200CAQ.pdf</v>
      </c>
      <c r="C858" t="str">
        <f>Hyperlink("https://www.diodes.com/part/view/SMCJ7.5CAQ","SMCJ7.5CAQ")</f>
        <v>SMCJ7.5CAQ</v>
      </c>
      <c r="D858" t="s">
        <v>830</v>
      </c>
      <c r="E858" t="s">
        <v>16</v>
      </c>
      <c r="F858" t="s">
        <v>17</v>
      </c>
      <c r="G858" t="s">
        <v>21</v>
      </c>
      <c r="I858">
        <v>7.5</v>
      </c>
      <c r="J858">
        <v>8.33</v>
      </c>
      <c r="K858">
        <v>9.21</v>
      </c>
      <c r="L858">
        <v>200</v>
      </c>
      <c r="M858">
        <v>12.9</v>
      </c>
      <c r="N858" t="s">
        <v>19</v>
      </c>
    </row>
    <row r="859" spans="1:14">
      <c r="A859" t="s">
        <v>900</v>
      </c>
      <c r="B859" s="2" t="str">
        <f>Hyperlink("https://www.diodes.com/assets/Datasheets/SMCJ5.0CAQ-SMCJ200CAQ.pdf")</f>
        <v>https://www.diodes.com/assets/Datasheets/SMCJ5.0CAQ-SMCJ200CAQ.pdf</v>
      </c>
      <c r="C859" t="str">
        <f>Hyperlink("https://www.diodes.com/part/view/SMCJ70AQ","SMCJ70AQ")</f>
        <v>SMCJ70AQ</v>
      </c>
      <c r="D859" t="s">
        <v>830</v>
      </c>
      <c r="E859" t="s">
        <v>16</v>
      </c>
      <c r="F859" t="s">
        <v>17</v>
      </c>
      <c r="G859" t="s">
        <v>18</v>
      </c>
      <c r="I859">
        <v>70</v>
      </c>
      <c r="J859">
        <v>77.8</v>
      </c>
      <c r="K859">
        <v>86</v>
      </c>
      <c r="L859">
        <v>5</v>
      </c>
      <c r="M859">
        <v>113</v>
      </c>
      <c r="N859" t="s">
        <v>19</v>
      </c>
    </row>
    <row r="860" spans="1:14">
      <c r="A860" t="s">
        <v>901</v>
      </c>
      <c r="B860" s="2" t="str">
        <f>Hyperlink("https://www.diodes.com/assets/Datasheets/SMCJ5.0CAQ-SMCJ200CAQ.pdf")</f>
        <v>https://www.diodes.com/assets/Datasheets/SMCJ5.0CAQ-SMCJ200CAQ.pdf</v>
      </c>
      <c r="C860" t="str">
        <f>Hyperlink("https://www.diodes.com/part/view/SMCJ70CAQ","SMCJ70CAQ")</f>
        <v>SMCJ70CAQ</v>
      </c>
      <c r="D860" t="s">
        <v>830</v>
      </c>
      <c r="E860" t="s">
        <v>16</v>
      </c>
      <c r="F860" t="s">
        <v>17</v>
      </c>
      <c r="G860" t="s">
        <v>21</v>
      </c>
      <c r="I860">
        <v>70</v>
      </c>
      <c r="J860">
        <v>77.8</v>
      </c>
      <c r="K860">
        <v>86</v>
      </c>
      <c r="L860">
        <v>5</v>
      </c>
      <c r="M860">
        <v>113</v>
      </c>
      <c r="N860" t="s">
        <v>19</v>
      </c>
    </row>
    <row r="861" spans="1:14">
      <c r="A861" t="s">
        <v>902</v>
      </c>
      <c r="B861" s="2" t="str">
        <f>Hyperlink("https://www.diodes.com/assets/Datasheets/SMCJ5.0CAQ-SMCJ200CAQ.pdf")</f>
        <v>https://www.diodes.com/assets/Datasheets/SMCJ5.0CAQ-SMCJ200CAQ.pdf</v>
      </c>
      <c r="C861" t="str">
        <f>Hyperlink("https://www.diodes.com/part/view/SMCJ75AQ","SMCJ75AQ")</f>
        <v>SMCJ75AQ</v>
      </c>
      <c r="D861" t="s">
        <v>830</v>
      </c>
      <c r="E861" t="s">
        <v>16</v>
      </c>
      <c r="F861" t="s">
        <v>17</v>
      </c>
      <c r="G861" t="s">
        <v>18</v>
      </c>
      <c r="I861">
        <v>75</v>
      </c>
      <c r="J861">
        <v>83.3</v>
      </c>
      <c r="K861">
        <v>92.1</v>
      </c>
      <c r="L861">
        <v>5</v>
      </c>
      <c r="M861">
        <v>121</v>
      </c>
      <c r="N861" t="s">
        <v>19</v>
      </c>
    </row>
    <row r="862" spans="1:14">
      <c r="A862" t="s">
        <v>903</v>
      </c>
      <c r="B862" s="2" t="str">
        <f>Hyperlink("https://www.diodes.com/assets/Datasheets/SMCJ5.0CAQ-SMCJ200CAQ.pdf")</f>
        <v>https://www.diodes.com/assets/Datasheets/SMCJ5.0CAQ-SMCJ200CAQ.pdf</v>
      </c>
      <c r="C862" t="str">
        <f>Hyperlink("https://www.diodes.com/part/view/SMCJ75CAQ","SMCJ75CAQ")</f>
        <v>SMCJ75CAQ</v>
      </c>
      <c r="D862" t="s">
        <v>830</v>
      </c>
      <c r="E862" t="s">
        <v>16</v>
      </c>
      <c r="F862" t="s">
        <v>17</v>
      </c>
      <c r="G862" t="s">
        <v>21</v>
      </c>
      <c r="I862">
        <v>75</v>
      </c>
      <c r="J862">
        <v>83.3</v>
      </c>
      <c r="K862">
        <v>92.1</v>
      </c>
      <c r="L862">
        <v>5</v>
      </c>
      <c r="M862">
        <v>121</v>
      </c>
      <c r="N862" t="s">
        <v>19</v>
      </c>
    </row>
    <row r="863" spans="1:14">
      <c r="A863" t="s">
        <v>904</v>
      </c>
      <c r="B863" s="2" t="str">
        <f>Hyperlink("https://www.diodes.com/assets/Datasheets/SMCJ5.0CAQ-SMCJ200CAQ.pdf")</f>
        <v>https://www.diodes.com/assets/Datasheets/SMCJ5.0CAQ-SMCJ200CAQ.pdf</v>
      </c>
      <c r="C863" t="str">
        <f>Hyperlink("https://www.diodes.com/part/view/SMCJ78AQ","SMCJ78AQ")</f>
        <v>SMCJ78AQ</v>
      </c>
      <c r="D863" t="s">
        <v>830</v>
      </c>
      <c r="E863" t="s">
        <v>16</v>
      </c>
      <c r="F863" t="s">
        <v>17</v>
      </c>
      <c r="G863" t="s">
        <v>18</v>
      </c>
      <c r="I863">
        <v>78</v>
      </c>
      <c r="J863">
        <v>86.7</v>
      </c>
      <c r="K863">
        <v>95.8</v>
      </c>
      <c r="L863">
        <v>5</v>
      </c>
      <c r="M863">
        <v>126</v>
      </c>
      <c r="N863" t="s">
        <v>19</v>
      </c>
    </row>
    <row r="864" spans="1:14">
      <c r="A864" t="s">
        <v>905</v>
      </c>
      <c r="B864" s="2" t="str">
        <f>Hyperlink("https://www.diodes.com/assets/Datasheets/SMCJ5.0CAQ-SMCJ200CAQ.pdf")</f>
        <v>https://www.diodes.com/assets/Datasheets/SMCJ5.0CAQ-SMCJ200CAQ.pdf</v>
      </c>
      <c r="C864" t="str">
        <f>Hyperlink("https://www.diodes.com/part/view/SMCJ78CAQ","SMCJ78CAQ")</f>
        <v>SMCJ78CAQ</v>
      </c>
      <c r="D864" t="s">
        <v>830</v>
      </c>
      <c r="E864" t="s">
        <v>16</v>
      </c>
      <c r="F864" t="s">
        <v>17</v>
      </c>
      <c r="G864" t="s">
        <v>21</v>
      </c>
      <c r="I864">
        <v>78</v>
      </c>
      <c r="J864">
        <v>86.7</v>
      </c>
      <c r="K864">
        <v>95.8</v>
      </c>
      <c r="L864">
        <v>5</v>
      </c>
      <c r="M864">
        <v>126</v>
      </c>
      <c r="N864" t="s">
        <v>19</v>
      </c>
    </row>
    <row r="865" spans="1:14">
      <c r="A865" t="s">
        <v>906</v>
      </c>
      <c r="B865" s="2" t="str">
        <f>Hyperlink("https://www.diodes.com/assets/Datasheets/SMCJ5.0CAQ-SMCJ200CAQ.pdf")</f>
        <v>https://www.diodes.com/assets/Datasheets/SMCJ5.0CAQ-SMCJ200CAQ.pdf</v>
      </c>
      <c r="C865" t="str">
        <f>Hyperlink("https://www.diodes.com/part/view/SMCJ8.0AQ","SMCJ8.0AQ")</f>
        <v>SMCJ8.0AQ</v>
      </c>
      <c r="D865" t="s">
        <v>830</v>
      </c>
      <c r="E865" t="s">
        <v>16</v>
      </c>
      <c r="F865" t="s">
        <v>17</v>
      </c>
      <c r="G865" t="s">
        <v>18</v>
      </c>
      <c r="I865">
        <v>8</v>
      </c>
      <c r="J865">
        <v>8.89</v>
      </c>
      <c r="K865">
        <v>9.83</v>
      </c>
      <c r="L865">
        <v>50</v>
      </c>
      <c r="M865">
        <v>13.6</v>
      </c>
      <c r="N865" t="s">
        <v>19</v>
      </c>
    </row>
    <row r="866" spans="1:14">
      <c r="A866" t="s">
        <v>907</v>
      </c>
      <c r="B866" s="2" t="str">
        <f>Hyperlink("https://www.diodes.com/assets/Datasheets/SMCJ5.0CAQ-SMCJ200CAQ.pdf")</f>
        <v>https://www.diodes.com/assets/Datasheets/SMCJ5.0CAQ-SMCJ200CAQ.pdf</v>
      </c>
      <c r="C866" t="str">
        <f>Hyperlink("https://www.diodes.com/part/view/SMCJ8.0CAQ","SMCJ8.0CAQ")</f>
        <v>SMCJ8.0CAQ</v>
      </c>
      <c r="D866" t="s">
        <v>830</v>
      </c>
      <c r="E866" t="s">
        <v>16</v>
      </c>
      <c r="F866" t="s">
        <v>17</v>
      </c>
      <c r="G866" t="s">
        <v>21</v>
      </c>
      <c r="I866">
        <v>8</v>
      </c>
      <c r="J866">
        <v>8.89</v>
      </c>
      <c r="K866">
        <v>9.83</v>
      </c>
      <c r="L866">
        <v>100</v>
      </c>
      <c r="M866">
        <v>13.6</v>
      </c>
      <c r="N866" t="s">
        <v>19</v>
      </c>
    </row>
    <row r="867" spans="1:14">
      <c r="A867" t="s">
        <v>908</v>
      </c>
      <c r="B867" s="2" t="str">
        <f>Hyperlink("https://www.diodes.com/assets/Datasheets/SMCJ5.0CAQ-SMCJ200CAQ.pdf")</f>
        <v>https://www.diodes.com/assets/Datasheets/SMCJ5.0CAQ-SMCJ200CAQ.pdf</v>
      </c>
      <c r="C867" t="str">
        <f>Hyperlink("https://www.diodes.com/part/view/SMCJ8.5AQ","SMCJ8.5AQ")</f>
        <v>SMCJ8.5AQ</v>
      </c>
      <c r="D867" t="s">
        <v>830</v>
      </c>
      <c r="E867" t="s">
        <v>16</v>
      </c>
      <c r="F867" t="s">
        <v>17</v>
      </c>
      <c r="G867" t="s">
        <v>18</v>
      </c>
      <c r="I867">
        <v>8.5</v>
      </c>
      <c r="J867">
        <v>9.44</v>
      </c>
      <c r="K867">
        <v>10.4</v>
      </c>
      <c r="L867">
        <v>20</v>
      </c>
      <c r="M867">
        <v>14.4</v>
      </c>
      <c r="N867" t="s">
        <v>19</v>
      </c>
    </row>
    <row r="868" spans="1:14">
      <c r="A868" t="s">
        <v>909</v>
      </c>
      <c r="B868" s="2" t="str">
        <f>Hyperlink("https://www.diodes.com/assets/Datasheets/SMCJ5.0CAQ-SMCJ200CAQ.pdf")</f>
        <v>https://www.diodes.com/assets/Datasheets/SMCJ5.0CAQ-SMCJ200CAQ.pdf</v>
      </c>
      <c r="C868" t="str">
        <f>Hyperlink("https://www.diodes.com/part/view/SMCJ8.5CAQ","SMCJ8.5CAQ")</f>
        <v>SMCJ8.5CAQ</v>
      </c>
      <c r="D868" t="s">
        <v>830</v>
      </c>
      <c r="E868" t="s">
        <v>16</v>
      </c>
      <c r="F868" t="s">
        <v>17</v>
      </c>
      <c r="G868" t="s">
        <v>21</v>
      </c>
      <c r="I868">
        <v>8.5</v>
      </c>
      <c r="J868">
        <v>9.44</v>
      </c>
      <c r="K868">
        <v>10.4</v>
      </c>
      <c r="L868">
        <v>40</v>
      </c>
      <c r="M868">
        <v>14.4</v>
      </c>
      <c r="N868" t="s">
        <v>19</v>
      </c>
    </row>
    <row r="869" spans="1:14">
      <c r="A869" t="s">
        <v>910</v>
      </c>
      <c r="B869" s="2" t="str">
        <f>Hyperlink("https://www.diodes.com/assets/Datasheets/SMCJ5.0CAQ-SMCJ200CAQ.pdf")</f>
        <v>https://www.diodes.com/assets/Datasheets/SMCJ5.0CAQ-SMCJ200CAQ.pdf</v>
      </c>
      <c r="C869" t="str">
        <f>Hyperlink("https://www.diodes.com/part/view/SMCJ85AQ","SMCJ85AQ")</f>
        <v>SMCJ85AQ</v>
      </c>
      <c r="D869" t="s">
        <v>830</v>
      </c>
      <c r="E869" t="s">
        <v>16</v>
      </c>
      <c r="F869" t="s">
        <v>17</v>
      </c>
      <c r="G869" t="s">
        <v>18</v>
      </c>
      <c r="I869">
        <v>85</v>
      </c>
      <c r="J869">
        <v>94.4</v>
      </c>
      <c r="K869">
        <v>104</v>
      </c>
      <c r="L869">
        <v>5</v>
      </c>
      <c r="M869">
        <v>137</v>
      </c>
      <c r="N869" t="s">
        <v>19</v>
      </c>
    </row>
    <row r="870" spans="1:14">
      <c r="A870" t="s">
        <v>911</v>
      </c>
      <c r="B870" s="2" t="str">
        <f>Hyperlink("https://www.diodes.com/assets/Datasheets/SMCJ5.0CAQ-SMCJ200CAQ.pdf")</f>
        <v>https://www.diodes.com/assets/Datasheets/SMCJ5.0CAQ-SMCJ200CAQ.pdf</v>
      </c>
      <c r="C870" t="str">
        <f>Hyperlink("https://www.diodes.com/part/view/SMCJ85CAQ","SMCJ85CAQ")</f>
        <v>SMCJ85CAQ</v>
      </c>
      <c r="D870" t="s">
        <v>774</v>
      </c>
      <c r="E870" t="s">
        <v>16</v>
      </c>
      <c r="F870" t="s">
        <v>17</v>
      </c>
      <c r="G870" t="s">
        <v>21</v>
      </c>
      <c r="I870">
        <v>85</v>
      </c>
      <c r="J870">
        <v>40</v>
      </c>
      <c r="K870">
        <v>44.2</v>
      </c>
      <c r="L870">
        <v>5</v>
      </c>
      <c r="M870">
        <v>58.1</v>
      </c>
      <c r="N870" t="s">
        <v>19</v>
      </c>
    </row>
    <row r="871" spans="1:14">
      <c r="A871" t="s">
        <v>912</v>
      </c>
      <c r="B871" s="2" t="str">
        <f>Hyperlink("https://www.diodes.com/assets/Datasheets/SMCJ5.0CAQ-SMCJ200CAQ.pdf")</f>
        <v>https://www.diodes.com/assets/Datasheets/SMCJ5.0CAQ-SMCJ200CAQ.pdf</v>
      </c>
      <c r="C871" t="str">
        <f>Hyperlink("https://www.diodes.com/part/view/SMCJ9.0AQ","SMCJ9.0AQ")</f>
        <v>SMCJ9.0AQ</v>
      </c>
      <c r="D871" t="s">
        <v>830</v>
      </c>
      <c r="E871" t="s">
        <v>16</v>
      </c>
      <c r="F871" t="s">
        <v>17</v>
      </c>
      <c r="G871" t="s">
        <v>18</v>
      </c>
      <c r="I871">
        <v>9</v>
      </c>
      <c r="J871">
        <v>10</v>
      </c>
      <c r="K871">
        <v>11.1</v>
      </c>
      <c r="L871">
        <v>10</v>
      </c>
      <c r="M871">
        <v>15.4</v>
      </c>
      <c r="N871" t="s">
        <v>19</v>
      </c>
    </row>
    <row r="872" spans="1:14">
      <c r="A872" t="s">
        <v>913</v>
      </c>
      <c r="B872" s="2" t="str">
        <f>Hyperlink("https://www.diodes.com/assets/Datasheets/SMCJ5.0CAQ-SMCJ200CAQ.pdf")</f>
        <v>https://www.diodes.com/assets/Datasheets/SMCJ5.0CAQ-SMCJ200CAQ.pdf</v>
      </c>
      <c r="C872" t="str">
        <f>Hyperlink("https://www.diodes.com/part/view/SMCJ9.0CAQ","SMCJ9.0CAQ")</f>
        <v>SMCJ9.0CAQ</v>
      </c>
      <c r="D872" t="s">
        <v>830</v>
      </c>
      <c r="E872" t="s">
        <v>16</v>
      </c>
      <c r="F872" t="s">
        <v>17</v>
      </c>
      <c r="G872" t="s">
        <v>21</v>
      </c>
      <c r="I872">
        <v>9</v>
      </c>
      <c r="J872">
        <v>10</v>
      </c>
      <c r="K872">
        <v>11.1</v>
      </c>
      <c r="L872">
        <v>20</v>
      </c>
      <c r="M872">
        <v>15.4</v>
      </c>
      <c r="N872" t="s">
        <v>19</v>
      </c>
    </row>
    <row r="873" spans="1:14">
      <c r="A873" t="s">
        <v>914</v>
      </c>
      <c r="B873" s="2" t="str">
        <f>Hyperlink("https://www.diodes.com/assets/Datasheets/SMCJ5.0CAQ-SMCJ200CAQ.pdf")</f>
        <v>https://www.diodes.com/assets/Datasheets/SMCJ5.0CAQ-SMCJ200CAQ.pdf</v>
      </c>
      <c r="C873" t="str">
        <f>Hyperlink("https://www.diodes.com/part/view/SMCJ90AQ","SMCJ90AQ")</f>
        <v>SMCJ90AQ</v>
      </c>
      <c r="D873" t="s">
        <v>669</v>
      </c>
      <c r="E873" t="s">
        <v>16</v>
      </c>
      <c r="F873" t="s">
        <v>17</v>
      </c>
      <c r="G873" t="s">
        <v>18</v>
      </c>
      <c r="I873">
        <v>90</v>
      </c>
      <c r="J873">
        <v>100</v>
      </c>
      <c r="K873">
        <v>111</v>
      </c>
      <c r="L873">
        <v>5</v>
      </c>
      <c r="M873">
        <v>146</v>
      </c>
      <c r="N873" t="s">
        <v>19</v>
      </c>
    </row>
    <row r="874" spans="1:14">
      <c r="A874" t="s">
        <v>915</v>
      </c>
      <c r="B874" s="2" t="str">
        <f>Hyperlink("https://www.diodes.com/assets/Datasheets/SMCJ5.0CAQ-SMCJ200CAQ.pdf")</f>
        <v>https://www.diodes.com/assets/Datasheets/SMCJ5.0CAQ-SMCJ200CAQ.pdf</v>
      </c>
      <c r="C874" t="str">
        <f>Hyperlink("https://www.diodes.com/part/view/SMCJ90CAQ","SMCJ90CAQ")</f>
        <v>SMCJ90CAQ</v>
      </c>
      <c r="D874" t="s">
        <v>669</v>
      </c>
      <c r="E874" t="s">
        <v>16</v>
      </c>
      <c r="F874" t="s">
        <v>17</v>
      </c>
      <c r="G874" t="s">
        <v>21</v>
      </c>
      <c r="I874">
        <v>90</v>
      </c>
      <c r="J874">
        <v>100</v>
      </c>
      <c r="K874">
        <v>111</v>
      </c>
      <c r="L874">
        <v>5</v>
      </c>
      <c r="M874">
        <v>146</v>
      </c>
      <c r="N874" t="s">
        <v>19</v>
      </c>
    </row>
  </sheetData>
  <autoFilter ref="A1:N874"/>
  <hyperlinks>
    <hyperlink ref="C2" r:id="rId_hyperlink_1" tooltip="3.0SMCJ13AQ" display="3.0SMCJ13AQ"/>
    <hyperlink ref="C3" r:id="rId_hyperlink_2" tooltip="3.0SMCJ13CAQ" display="3.0SMCJ13CAQ"/>
    <hyperlink ref="C4" r:id="rId_hyperlink_3" tooltip="3.0SMCJ14AQ" display="3.0SMCJ14AQ"/>
    <hyperlink ref="C5" r:id="rId_hyperlink_4" tooltip="3.0SMCJ14CAQ" display="3.0SMCJ14CAQ"/>
    <hyperlink ref="C6" r:id="rId_hyperlink_5" tooltip="3.0SMCJ16CAQ" display="3.0SMCJ16CAQ"/>
    <hyperlink ref="C7" r:id="rId_hyperlink_6" tooltip="3.0SMCJ20AQ" display="3.0SMCJ20AQ"/>
    <hyperlink ref="C8" r:id="rId_hyperlink_7" tooltip="3.0SMCJ22AQ" display="3.0SMCJ22AQ"/>
    <hyperlink ref="C9" r:id="rId_hyperlink_8" tooltip="3.0SMCJ22CAQ" display="3.0SMCJ22CAQ"/>
    <hyperlink ref="C10" r:id="rId_hyperlink_9" tooltip="3.0SMCJ24AQ" display="3.0SMCJ24AQ"/>
    <hyperlink ref="C11" r:id="rId_hyperlink_10" tooltip="3.0SMCJ26AQ" display="3.0SMCJ26AQ"/>
    <hyperlink ref="C12" r:id="rId_hyperlink_11" tooltip="3.0SMCJ26CAQ" display="3.0SMCJ26CAQ"/>
    <hyperlink ref="C13" r:id="rId_hyperlink_12" tooltip="3.0SMCJ28AQ" display="3.0SMCJ28AQ"/>
    <hyperlink ref="C14" r:id="rId_hyperlink_13" tooltip="3.0SMCJ28CAQ" display="3.0SMCJ28CAQ"/>
    <hyperlink ref="C15" r:id="rId_hyperlink_14" tooltip="3.0SMCJ30AQ" display="3.0SMCJ30AQ"/>
    <hyperlink ref="C16" r:id="rId_hyperlink_15" tooltip="3.0SMCJ30CAQ" display="3.0SMCJ30CAQ"/>
    <hyperlink ref="C17" r:id="rId_hyperlink_16" tooltip="3.0SMCJ33AQ" display="3.0SMCJ33AQ"/>
    <hyperlink ref="C18" r:id="rId_hyperlink_17" tooltip="3.0SMCJ33CAQ" display="3.0SMCJ33CAQ"/>
    <hyperlink ref="C19" r:id="rId_hyperlink_18" tooltip="3.0SMCJ36AQ" display="3.0SMCJ36AQ"/>
    <hyperlink ref="C20" r:id="rId_hyperlink_19" tooltip="3.0SMCJ36CAQ" display="3.0SMCJ36CAQ"/>
    <hyperlink ref="C21" r:id="rId_hyperlink_20" tooltip="3.0SMCJ5.0AQ" display="3.0SMCJ5.0AQ"/>
    <hyperlink ref="C22" r:id="rId_hyperlink_21" tooltip="3.0SMCJ5.0CAQ" display="3.0SMCJ5.0CAQ"/>
    <hyperlink ref="C23" r:id="rId_hyperlink_22" tooltip="A3.0SMCJ10A(LS)" display="A3.0SMCJ10A(LS)"/>
    <hyperlink ref="C24" r:id="rId_hyperlink_23" tooltip="A3.0SMCJ10CA(LS)" display="A3.0SMCJ10CA(LS)"/>
    <hyperlink ref="C25" r:id="rId_hyperlink_24" tooltip="A3.0SMCJ11A(LS)" display="A3.0SMCJ11A(LS)"/>
    <hyperlink ref="C26" r:id="rId_hyperlink_25" tooltip="A3.0SMCJ11CA(LS)" display="A3.0SMCJ11CA(LS)"/>
    <hyperlink ref="C27" r:id="rId_hyperlink_26" tooltip="A3.0SMCJ12A(LS)" display="A3.0SMCJ12A(LS)"/>
    <hyperlink ref="C28" r:id="rId_hyperlink_27" tooltip="A3.0SMCJ12CA(LS)" display="A3.0SMCJ12CA(LS)"/>
    <hyperlink ref="C29" r:id="rId_hyperlink_28" tooltip="A3.0SMCJ13A(LS)" display="A3.0SMCJ13A(LS)"/>
    <hyperlink ref="C30" r:id="rId_hyperlink_29" tooltip="A3.0SMCJ13CA(LS)" display="A3.0SMCJ13CA(LS)"/>
    <hyperlink ref="C31" r:id="rId_hyperlink_30" tooltip="A3.0SMCJ14A(LS)" display="A3.0SMCJ14A(LS)"/>
    <hyperlink ref="C32" r:id="rId_hyperlink_31" tooltip="A3.0SMCJ14CA(LS)" display="A3.0SMCJ14CA(LS)"/>
    <hyperlink ref="C33" r:id="rId_hyperlink_32" tooltip="A3.0SMCJ15A(LS)" display="A3.0SMCJ15A(LS)"/>
    <hyperlink ref="C34" r:id="rId_hyperlink_33" tooltip="A3.0SMCJ15CA(LS)" display="A3.0SMCJ15CA(LS)"/>
    <hyperlink ref="C35" r:id="rId_hyperlink_34" tooltip="A3.0SMCJ16A(LS)" display="A3.0SMCJ16A(LS)"/>
    <hyperlink ref="C36" r:id="rId_hyperlink_35" tooltip="A3.0SMCJ16CA(LS)" display="A3.0SMCJ16CA(LS)"/>
    <hyperlink ref="C37" r:id="rId_hyperlink_36" tooltip="A3.0SMCJ17A(LS)" display="A3.0SMCJ17A(LS)"/>
    <hyperlink ref="C38" r:id="rId_hyperlink_37" tooltip="A3.0SMCJ17CA(LS)" display="A3.0SMCJ17CA(LS)"/>
    <hyperlink ref="C39" r:id="rId_hyperlink_38" tooltip="A3.0SMCJ18A(LS)" display="A3.0SMCJ18A(LS)"/>
    <hyperlink ref="C40" r:id="rId_hyperlink_39" tooltip="A3.0SMCJ18CA(LS)" display="A3.0SMCJ18CA(LS)"/>
    <hyperlink ref="C41" r:id="rId_hyperlink_40" tooltip="A3.0SMCJ20A(LS)" display="A3.0SMCJ20A(LS)"/>
    <hyperlink ref="C42" r:id="rId_hyperlink_41" tooltip="A3.0SMCJ20CA(LS)" display="A3.0SMCJ20CA(LS)"/>
    <hyperlink ref="C43" r:id="rId_hyperlink_42" tooltip="A3.0SMCJ22A(LS)" display="A3.0SMCJ22A(LS)"/>
    <hyperlink ref="C44" r:id="rId_hyperlink_43" tooltip="A3.0SMCJ22CA(LS)" display="A3.0SMCJ22CA(LS)"/>
    <hyperlink ref="C45" r:id="rId_hyperlink_44" tooltip="A3.0SMCJ24A(LS)" display="A3.0SMCJ24A(LS)"/>
    <hyperlink ref="C46" r:id="rId_hyperlink_45" tooltip="A3.0SMCJ24CA(LS)" display="A3.0SMCJ24CA(LS)"/>
    <hyperlink ref="C47" r:id="rId_hyperlink_46" tooltip="A3.0SMCJ26A(LS)" display="A3.0SMCJ26A(LS)"/>
    <hyperlink ref="C48" r:id="rId_hyperlink_47" tooltip="A3.0SMCJ26CA(LS)" display="A3.0SMCJ26CA(LS)"/>
    <hyperlink ref="C49" r:id="rId_hyperlink_48" tooltip="A3.0SMCJ28A(LS)" display="A3.0SMCJ28A(LS)"/>
    <hyperlink ref="C50" r:id="rId_hyperlink_49" tooltip="A3.0SMCJ28CA(LS)" display="A3.0SMCJ28CA(LS)"/>
    <hyperlink ref="C51" r:id="rId_hyperlink_50" tooltip="A3.0SMCJ30A(LS)" display="A3.0SMCJ30A(LS)"/>
    <hyperlink ref="C52" r:id="rId_hyperlink_51" tooltip="A3.0SMCJ30CA(LS)" display="A3.0SMCJ30CA(LS)"/>
    <hyperlink ref="C53" r:id="rId_hyperlink_52" tooltip="A3.0SMCJ33A(LS)" display="A3.0SMCJ33A(LS)"/>
    <hyperlink ref="C54" r:id="rId_hyperlink_53" tooltip="A3.0SMCJ33CA(LS)" display="A3.0SMCJ33CA(LS)"/>
    <hyperlink ref="C55" r:id="rId_hyperlink_54" tooltip="A3.0SMCJ36A(LS)" display="A3.0SMCJ36A(LS)"/>
    <hyperlink ref="C56" r:id="rId_hyperlink_55" tooltip="A3.0SMCJ36CA(LS)" display="A3.0SMCJ36CA(LS)"/>
    <hyperlink ref="C57" r:id="rId_hyperlink_56" tooltip="A3.0SMCJ40A(LS)" display="A3.0SMCJ40A(LS)"/>
    <hyperlink ref="C58" r:id="rId_hyperlink_57" tooltip="A3.0SMCJ40CA(LS)" display="A3.0SMCJ40CA(LS)"/>
    <hyperlink ref="C59" r:id="rId_hyperlink_58" tooltip="A3.0SMCJ43A(LS)" display="A3.0SMCJ43A(LS)"/>
    <hyperlink ref="C60" r:id="rId_hyperlink_59" tooltip="A3.0SMCJ43CA(LS)" display="A3.0SMCJ43CA(LS)"/>
    <hyperlink ref="C61" r:id="rId_hyperlink_60" tooltip="A3.0SMCJ45A(LS)" display="A3.0SMCJ45A(LS)"/>
    <hyperlink ref="C62" r:id="rId_hyperlink_61" tooltip="A3.0SMCJ45CA(LS)" display="A3.0SMCJ45CA(LS)"/>
    <hyperlink ref="C63" r:id="rId_hyperlink_62" tooltip="A3.0SMCJ48A(LS)" display="A3.0SMCJ48A(LS)"/>
    <hyperlink ref="C64" r:id="rId_hyperlink_63" tooltip="A3.0SMCJ48CA(LS)" display="A3.0SMCJ48CA(LS)"/>
    <hyperlink ref="C65" r:id="rId_hyperlink_64" tooltip="A3.0SMCJ5.0A(LS)" display="A3.0SMCJ5.0A(LS)"/>
    <hyperlink ref="C66" r:id="rId_hyperlink_65" tooltip="A3.0SMCJ5.0CA(LS)" display="A3.0SMCJ5.0CA(LS)"/>
    <hyperlink ref="C67" r:id="rId_hyperlink_66" tooltip="A3.0SMCJ51A(LS)" display="A3.0SMCJ51A(LS)"/>
    <hyperlink ref="C68" r:id="rId_hyperlink_67" tooltip="A3.0SMCJ51CA(LS)" display="A3.0SMCJ51CA(LS)"/>
    <hyperlink ref="C69" r:id="rId_hyperlink_68" tooltip="A3.0SMCJ54A(LS)" display="A3.0SMCJ54A(LS)"/>
    <hyperlink ref="C70" r:id="rId_hyperlink_69" tooltip="A3.0SMCJ54CA(LS)" display="A3.0SMCJ54CA(LS)"/>
    <hyperlink ref="C71" r:id="rId_hyperlink_70" tooltip="A3.0SMCJ58A(LS)" display="A3.0SMCJ58A(LS)"/>
    <hyperlink ref="C72" r:id="rId_hyperlink_71" tooltip="A3.0SMCJ58CA(LS)" display="A3.0SMCJ58CA(LS)"/>
    <hyperlink ref="C73" r:id="rId_hyperlink_72" tooltip="A3.0SMCJ6.0A(LS)" display="A3.0SMCJ6.0A(LS)"/>
    <hyperlink ref="C74" r:id="rId_hyperlink_73" tooltip="A3.0SMCJ6.0CA(LS)" display="A3.0SMCJ6.0CA(LS)"/>
    <hyperlink ref="C75" r:id="rId_hyperlink_74" tooltip="A3.0SMCJ6.5A(LS)" display="A3.0SMCJ6.5A(LS)"/>
    <hyperlink ref="C76" r:id="rId_hyperlink_75" tooltip="A3.0SMCJ6.5CA(LS)" display="A3.0SMCJ6.5CA(LS)"/>
    <hyperlink ref="C77" r:id="rId_hyperlink_76" tooltip="A3.0SMCJ60A(LS)" display="A3.0SMCJ60A(LS)"/>
    <hyperlink ref="C78" r:id="rId_hyperlink_77" tooltip="A3.0SMCJ60CA(LS)" display="A3.0SMCJ60CA(LS)"/>
    <hyperlink ref="C79" r:id="rId_hyperlink_78" tooltip="A3.0SMCJ64A(LS)" display="A3.0SMCJ64A(LS)"/>
    <hyperlink ref="C80" r:id="rId_hyperlink_79" tooltip="A3.0SMCJ64CA(LS)" display="A3.0SMCJ64CA(LS)"/>
    <hyperlink ref="C81" r:id="rId_hyperlink_80" tooltip="A3.0SMCJ7.0A(LS)" display="A3.0SMCJ7.0A(LS)"/>
    <hyperlink ref="C82" r:id="rId_hyperlink_81" tooltip="A3.0SMCJ7.0CA(LS)" display="A3.0SMCJ7.0CA(LS)"/>
    <hyperlink ref="C83" r:id="rId_hyperlink_82" tooltip="A3.0SMCJ7.5A(LS)" display="A3.0SMCJ7.5A(LS)"/>
    <hyperlink ref="C84" r:id="rId_hyperlink_83" tooltip="A3.0SMCJ7.5CA(LS)" display="A3.0SMCJ7.5CA(LS)"/>
    <hyperlink ref="C85" r:id="rId_hyperlink_84" tooltip="A3.0SMCJ70A(LS)" display="A3.0SMCJ70A(LS)"/>
    <hyperlink ref="C86" r:id="rId_hyperlink_85" tooltip="A3.0SMCJ70CA(LS)" display="A3.0SMCJ70CA(LS)"/>
    <hyperlink ref="C87" r:id="rId_hyperlink_86" tooltip="A3.0SMCJ75A(LS)" display="A3.0SMCJ75A(LS)"/>
    <hyperlink ref="C88" r:id="rId_hyperlink_87" tooltip="A3.0SMCJ75CA(LS)" display="A3.0SMCJ75CA(LS)"/>
    <hyperlink ref="C89" r:id="rId_hyperlink_88" tooltip="A3.0SMCJ8.0A(LS)" display="A3.0SMCJ8.0A(LS)"/>
    <hyperlink ref="C90" r:id="rId_hyperlink_89" tooltip="A3.0SMCJ8.0CA(LS)" display="A3.0SMCJ8.0CA(LS)"/>
    <hyperlink ref="C91" r:id="rId_hyperlink_90" tooltip="A3.0SMCJ8.5A(LS)" display="A3.0SMCJ8.5A(LS)"/>
    <hyperlink ref="C92" r:id="rId_hyperlink_91" tooltip="A3.0SMCJ8.5CA(LS)" display="A3.0SMCJ8.5CA(LS)"/>
    <hyperlink ref="C93" r:id="rId_hyperlink_92" tooltip="A3.0SMCJ9.0A(LS)" display="A3.0SMCJ9.0A(LS)"/>
    <hyperlink ref="C94" r:id="rId_hyperlink_93" tooltip="A3.0SMCJ9.0CA(LS)" display="A3.0SMCJ9.0CA(LS)"/>
    <hyperlink ref="C95" r:id="rId_hyperlink_94" tooltip="A5.0SMCJ10A(LS)" display="A5.0SMCJ10A(LS)"/>
    <hyperlink ref="C96" r:id="rId_hyperlink_95" tooltip="A5.0SMCJ12A(LS)" display="A5.0SMCJ12A(LS)"/>
    <hyperlink ref="C97" r:id="rId_hyperlink_96" tooltip="A5.0SMCJ13A(LS)" display="A5.0SMCJ13A(LS)"/>
    <hyperlink ref="C98" r:id="rId_hyperlink_97" tooltip="A5.0SMCJ16A(LS)" display="A5.0SMCJ16A(LS)"/>
    <hyperlink ref="C99" r:id="rId_hyperlink_98" tooltip="A5.0SMCJ17A(LS)" display="A5.0SMCJ17A(LS)"/>
    <hyperlink ref="C100" r:id="rId_hyperlink_99" tooltip="A5.0SMCJ18A(LS)" display="A5.0SMCJ18A(LS)"/>
    <hyperlink ref="C101" r:id="rId_hyperlink_100" tooltip="A5.0SMCJ20A(LS)" display="A5.0SMCJ20A(LS)"/>
    <hyperlink ref="C102" r:id="rId_hyperlink_101" tooltip="A5.0SMCJ22A(LS)" display="A5.0SMCJ22A(LS)"/>
    <hyperlink ref="C103" r:id="rId_hyperlink_102" tooltip="A5.0SMCJ24A(LS)" display="A5.0SMCJ24A(LS)"/>
    <hyperlink ref="C104" r:id="rId_hyperlink_103" tooltip="A5.0SMCJ26A(LS)" display="A5.0SMCJ26A(LS)"/>
    <hyperlink ref="C105" r:id="rId_hyperlink_104" tooltip="A5.0SMCJ28A(LS)" display="A5.0SMCJ28A(LS)"/>
    <hyperlink ref="C106" r:id="rId_hyperlink_105" tooltip="A5.0SMCJ30A(LS)" display="A5.0SMCJ30A(LS)"/>
    <hyperlink ref="C107" r:id="rId_hyperlink_106" tooltip="A5.0SMCJ33A(LS)" display="A5.0SMCJ33A(LS)"/>
    <hyperlink ref="C108" r:id="rId_hyperlink_107" tooltip="A5.0SMCJ36A(LS)" display="A5.0SMCJ36A(LS)"/>
    <hyperlink ref="C109" r:id="rId_hyperlink_108" tooltip="ALT2MF10A(LS)" display="ALT2MF10A(LS)"/>
    <hyperlink ref="C110" r:id="rId_hyperlink_109" tooltip="ALT2MF12A(LS)" display="ALT2MF12A(LS)"/>
    <hyperlink ref="C111" r:id="rId_hyperlink_110" tooltip="ALT2MF13A(LS)" display="ALT2MF13A(LS)"/>
    <hyperlink ref="C112" r:id="rId_hyperlink_111" tooltip="ALT2MF15A(LS)" display="ALT2MF15A(LS)"/>
    <hyperlink ref="C113" r:id="rId_hyperlink_112" tooltip="ALT2MF16A(LS)" display="ALT2MF16A(LS)"/>
    <hyperlink ref="C114" r:id="rId_hyperlink_113" tooltip="ALT2MF18A(LS)" display="ALT2MF18A(LS)"/>
    <hyperlink ref="C115" r:id="rId_hyperlink_114" tooltip="ALT2MF20A(LS)" display="ALT2MF20A(LS)"/>
    <hyperlink ref="C116" r:id="rId_hyperlink_115" tooltip="ALT2MF22A(LS)" display="ALT2MF22A(LS)"/>
    <hyperlink ref="C117" r:id="rId_hyperlink_116" tooltip="ALT2MF24A(LS)" display="ALT2MF24A(LS)"/>
    <hyperlink ref="C118" r:id="rId_hyperlink_117" tooltip="ALT2MF26A(LS)" display="ALT2MF26A(LS)"/>
    <hyperlink ref="C119" r:id="rId_hyperlink_118" tooltip="ALT2MF28A(LS)" display="ALT2MF28A(LS)"/>
    <hyperlink ref="C120" r:id="rId_hyperlink_119" tooltip="ALT2MF30A(LS)" display="ALT2MF30A(LS)"/>
    <hyperlink ref="C121" r:id="rId_hyperlink_120" tooltip="ALT2MF36A(LS)" display="ALT2MF36A(LS)"/>
    <hyperlink ref="C122" r:id="rId_hyperlink_121" tooltip="ALT2MF40A(LS)" display="ALT2MF40A(LS)"/>
    <hyperlink ref="C123" r:id="rId_hyperlink_122" tooltip="ALT2MF43A(LS)" display="ALT2MF43A(LS)"/>
    <hyperlink ref="C124" r:id="rId_hyperlink_123" tooltip="ALT2MF45A(LS)" display="ALT2MF45A(LS)"/>
    <hyperlink ref="C125" r:id="rId_hyperlink_124" tooltip="ALT2MF48A(LS)" display="ALT2MF48A(LS)"/>
    <hyperlink ref="C126" r:id="rId_hyperlink_125" tooltip="ALT2MF5.0A(LS)" display="ALT2MF5.0A(LS)"/>
    <hyperlink ref="C127" r:id="rId_hyperlink_126" tooltip="ALT2MF51A(LS)" display="ALT2MF51A(LS)"/>
    <hyperlink ref="C128" r:id="rId_hyperlink_127" tooltip="ALT2MF6.0A(LS)" display="ALT2MF6.0A(LS)"/>
    <hyperlink ref="C129" r:id="rId_hyperlink_128" tooltip="ALT2MF8.5A(LS)" display="ALT2MF8.5A(LS)"/>
    <hyperlink ref="C130" r:id="rId_hyperlink_129" tooltip="APSMAJ100A(LS)" display="APSMAJ100A(LS)"/>
    <hyperlink ref="C131" r:id="rId_hyperlink_130" tooltip="APSMAJ100CA(LS)" display="APSMAJ100CA(LS)"/>
    <hyperlink ref="C132" r:id="rId_hyperlink_131" tooltip="APSMAJ10A(LS)" display="APSMAJ10A(LS)"/>
    <hyperlink ref="C133" r:id="rId_hyperlink_132" tooltip="APSMAJ10CA(LS)" display="APSMAJ10CA(LS)"/>
    <hyperlink ref="C134" r:id="rId_hyperlink_133" tooltip="APSMAJ110A(LS)" display="APSMAJ110A(LS)"/>
    <hyperlink ref="C135" r:id="rId_hyperlink_134" tooltip="APSMAJ110CA(LS)" display="APSMAJ110CA(LS)"/>
    <hyperlink ref="C136" r:id="rId_hyperlink_135" tooltip="APSMAJ11A(LS)" display="APSMAJ11A(LS)"/>
    <hyperlink ref="C137" r:id="rId_hyperlink_136" tooltip="APSMAJ11CA(LS)" display="APSMAJ11CA(LS)"/>
    <hyperlink ref="C138" r:id="rId_hyperlink_137" tooltip="APSMAJ120A(LS)" display="APSMAJ120A(LS)"/>
    <hyperlink ref="C139" r:id="rId_hyperlink_138" tooltip="APSMAJ120CA(LS)" display="APSMAJ120CA(LS)"/>
    <hyperlink ref="C140" r:id="rId_hyperlink_139" tooltip="APSMAJ12A(LS)" display="APSMAJ12A(LS)"/>
    <hyperlink ref="C141" r:id="rId_hyperlink_140" tooltip="APSMAJ12CA(LS)" display="APSMAJ12CA(LS)"/>
    <hyperlink ref="C142" r:id="rId_hyperlink_141" tooltip="APSMAJ13A(LS)" display="APSMAJ13A(LS)"/>
    <hyperlink ref="C143" r:id="rId_hyperlink_142" tooltip="APSMAJ13CA(LS)" display="APSMAJ13CA(LS)"/>
    <hyperlink ref="C144" r:id="rId_hyperlink_143" tooltip="APSMAJ15A(LS)" display="APSMAJ15A(LS)"/>
    <hyperlink ref="C145" r:id="rId_hyperlink_144" tooltip="APSMAJ15CA(LS)" display="APSMAJ15CA(LS)"/>
    <hyperlink ref="C146" r:id="rId_hyperlink_145" tooltip="APSMAJ16A(LS)" display="APSMAJ16A(LS)"/>
    <hyperlink ref="C147" r:id="rId_hyperlink_146" tooltip="APSMAJ16CA(LS)" display="APSMAJ16CA(LS)"/>
    <hyperlink ref="C148" r:id="rId_hyperlink_147" tooltip="APSMAJ18A(LS)" display="APSMAJ18A(LS)"/>
    <hyperlink ref="C149" r:id="rId_hyperlink_148" tooltip="APSMAJ18CA(LS)" display="APSMAJ18CA(LS)"/>
    <hyperlink ref="C150" r:id="rId_hyperlink_149" tooltip="APSMAJ20A(LS)" display="APSMAJ20A(LS)"/>
    <hyperlink ref="C151" r:id="rId_hyperlink_150" tooltip="APSMAJ20CA(LS)" display="APSMAJ20CA(LS)"/>
    <hyperlink ref="C152" r:id="rId_hyperlink_151" tooltip="APSMAJ22A(LS)" display="APSMAJ22A(LS)"/>
    <hyperlink ref="C153" r:id="rId_hyperlink_152" tooltip="APSMAJ22CA(LS)" display="APSMAJ22CA(LS)"/>
    <hyperlink ref="C154" r:id="rId_hyperlink_153" tooltip="APSMAJ24A(LS)" display="APSMAJ24A(LS)"/>
    <hyperlink ref="C155" r:id="rId_hyperlink_154" tooltip="APSMAJ24CA(LS)" display="APSMAJ24CA(LS)"/>
    <hyperlink ref="C156" r:id="rId_hyperlink_155" tooltip="APSMAJ27A(LS)" display="APSMAJ27A(LS)"/>
    <hyperlink ref="C157" r:id="rId_hyperlink_156" tooltip="APSMAJ27CA(LS)" display="APSMAJ27CA(LS)"/>
    <hyperlink ref="C158" r:id="rId_hyperlink_157" tooltip="APSMAJ30A(LS)" display="APSMAJ30A(LS)"/>
    <hyperlink ref="C159" r:id="rId_hyperlink_158" tooltip="APSMAJ30CA(LS)" display="APSMAJ30CA(LS)"/>
    <hyperlink ref="C160" r:id="rId_hyperlink_159" tooltip="APSMAJ33A(LS)" display="APSMAJ33A(LS)"/>
    <hyperlink ref="C161" r:id="rId_hyperlink_160" tooltip="APSMAJ33CA(LS)" display="APSMAJ33CA(LS)"/>
    <hyperlink ref="C162" r:id="rId_hyperlink_161" tooltip="APSMAJ36A(LS)" display="APSMAJ36A(LS)"/>
    <hyperlink ref="C163" r:id="rId_hyperlink_162" tooltip="APSMAJ36CA(LS)" display="APSMAJ36CA(LS)"/>
    <hyperlink ref="C164" r:id="rId_hyperlink_163" tooltip="APSMAJ39A(LS)" display="APSMAJ39A(LS)"/>
    <hyperlink ref="C165" r:id="rId_hyperlink_164" tooltip="APSMAJ39CA(LS)" display="APSMAJ39CA(LS)"/>
    <hyperlink ref="C166" r:id="rId_hyperlink_165" tooltip="APSMAJ43A(LS)" display="APSMAJ43A(LS)"/>
    <hyperlink ref="C167" r:id="rId_hyperlink_166" tooltip="APSMAJ43CA(LS)" display="APSMAJ43CA(LS)"/>
    <hyperlink ref="C168" r:id="rId_hyperlink_167" tooltip="APSMAJ47A(LS)" display="APSMAJ47A(LS)"/>
    <hyperlink ref="C169" r:id="rId_hyperlink_168" tooltip="APSMAJ47CA(LS)" display="APSMAJ47CA(LS)"/>
    <hyperlink ref="C170" r:id="rId_hyperlink_169" tooltip="APSMAJ51A(LS)" display="APSMAJ51A(LS)"/>
    <hyperlink ref="C171" r:id="rId_hyperlink_170" tooltip="APSMAJ51CA(LS)" display="APSMAJ51CA(LS)"/>
    <hyperlink ref="C172" r:id="rId_hyperlink_171" tooltip="APSMAJ56A(LS)" display="APSMAJ56A(LS)"/>
    <hyperlink ref="C173" r:id="rId_hyperlink_172" tooltip="APSMAJ56CA(LS)" display="APSMAJ56CA(LS)"/>
    <hyperlink ref="C174" r:id="rId_hyperlink_173" tooltip="APSMAJ6.8A(LS)" display="APSMAJ6.8A(LS)"/>
    <hyperlink ref="C175" r:id="rId_hyperlink_174" tooltip="APSMAJ6.8CA(LS)" display="APSMAJ6.8CA(LS)"/>
    <hyperlink ref="C176" r:id="rId_hyperlink_175" tooltip="APSMAJ62A(LS)" display="APSMAJ62A(LS)"/>
    <hyperlink ref="C177" r:id="rId_hyperlink_176" tooltip="APSMAJ62CA(LS)" display="APSMAJ62CA(LS)"/>
    <hyperlink ref="C178" r:id="rId_hyperlink_177" tooltip="APSMAJ68A(LS)" display="APSMAJ68A(LS)"/>
    <hyperlink ref="C179" r:id="rId_hyperlink_178" tooltip="APSMAJ68CA(LS)" display="APSMAJ68CA(LS)"/>
    <hyperlink ref="C180" r:id="rId_hyperlink_179" tooltip="APSMAJ7.5A(LS)" display="APSMAJ7.5A(LS)"/>
    <hyperlink ref="C181" r:id="rId_hyperlink_180" tooltip="APSMAJ7.5CA(LS)" display="APSMAJ7.5CA(LS)"/>
    <hyperlink ref="C182" r:id="rId_hyperlink_181" tooltip="APSMAJ75A(LS)" display="APSMAJ75A(LS)"/>
    <hyperlink ref="C183" r:id="rId_hyperlink_182" tooltip="APSMAJ75CA(LS)" display="APSMAJ75CA(LS)"/>
    <hyperlink ref="C184" r:id="rId_hyperlink_183" tooltip="APSMAJ8.2A(LS)" display="APSMAJ8.2A(LS)"/>
    <hyperlink ref="C185" r:id="rId_hyperlink_184" tooltip="APSMAJ8.2CA(LS)" display="APSMAJ8.2CA(LS)"/>
    <hyperlink ref="C186" r:id="rId_hyperlink_185" tooltip="APSMAJ82A(LS)" display="APSMAJ82A(LS)"/>
    <hyperlink ref="C187" r:id="rId_hyperlink_186" tooltip="APSMAJ82CA(LS)" display="APSMAJ82CA(LS)"/>
    <hyperlink ref="C188" r:id="rId_hyperlink_187" tooltip="APSMAJ9.1A(LS)" display="APSMAJ9.1A(LS)"/>
    <hyperlink ref="C189" r:id="rId_hyperlink_188" tooltip="APSMAJ9.1CA(LS)" display="APSMAJ9.1CA(LS)"/>
    <hyperlink ref="C190" r:id="rId_hyperlink_189" tooltip="APSMAJ91A(LS)" display="APSMAJ91A(LS)"/>
    <hyperlink ref="C191" r:id="rId_hyperlink_190" tooltip="APSMAJ91CA(LS)" display="APSMAJ91CA(LS)"/>
    <hyperlink ref="C192" r:id="rId_hyperlink_191" tooltip="APSMBJ10A(LS)" display="APSMBJ10A(LS)"/>
    <hyperlink ref="C193" r:id="rId_hyperlink_192" tooltip="APSMBJ10CA(LS)" display="APSMBJ10CA(LS)"/>
    <hyperlink ref="C194" r:id="rId_hyperlink_193" tooltip="APSMBJ11A(LS)" display="APSMBJ11A(LS)"/>
    <hyperlink ref="C195" r:id="rId_hyperlink_194" tooltip="APSMBJ11CA(LS)" display="APSMBJ11CA(LS)"/>
    <hyperlink ref="C196" r:id="rId_hyperlink_195" tooltip="APSMBJ12A(LS)" display="APSMBJ12A(LS)"/>
    <hyperlink ref="C197" r:id="rId_hyperlink_196" tooltip="APSMBJ12CA(LS)" display="APSMBJ12CA(LS)"/>
    <hyperlink ref="C198" r:id="rId_hyperlink_197" tooltip="APSMBJ13A(LS)" display="APSMBJ13A(LS)"/>
    <hyperlink ref="C199" r:id="rId_hyperlink_198" tooltip="APSMBJ13CA(LS)" display="APSMBJ13CA(LS)"/>
    <hyperlink ref="C200" r:id="rId_hyperlink_199" tooltip="APSMBJ15A(LS)" display="APSMBJ15A(LS)"/>
    <hyperlink ref="C201" r:id="rId_hyperlink_200" tooltip="APSMBJ15CA(LS)" display="APSMBJ15CA(LS)"/>
    <hyperlink ref="C202" r:id="rId_hyperlink_201" tooltip="APSMBJ16A(LS)" display="APSMBJ16A(LS)"/>
    <hyperlink ref="C203" r:id="rId_hyperlink_202" tooltip="APSMBJ16CA(LS)" display="APSMBJ16CA(LS)"/>
    <hyperlink ref="C204" r:id="rId_hyperlink_203" tooltip="APSMBJ18A(LS)" display="APSMBJ18A(LS)"/>
    <hyperlink ref="C205" r:id="rId_hyperlink_204" tooltip="APSMBJ18CA(LS)" display="APSMBJ18CA(LS)"/>
    <hyperlink ref="C206" r:id="rId_hyperlink_205" tooltip="APSMBJ20A(LS)" display="APSMBJ20A(LS)"/>
    <hyperlink ref="C207" r:id="rId_hyperlink_206" tooltip="APSMBJ20CA(LS)" display="APSMBJ20CA(LS)"/>
    <hyperlink ref="C208" r:id="rId_hyperlink_207" tooltip="APSMBJ22A(LS)" display="APSMBJ22A(LS)"/>
    <hyperlink ref="C209" r:id="rId_hyperlink_208" tooltip="APSMBJ22CA(LS)" display="APSMBJ22CA(LS)"/>
    <hyperlink ref="C210" r:id="rId_hyperlink_209" tooltip="APSMBJ24A(LS)" display="APSMBJ24A(LS)"/>
    <hyperlink ref="C211" r:id="rId_hyperlink_210" tooltip="APSMBJ24CA(LS)" display="APSMBJ24CA(LS)"/>
    <hyperlink ref="C212" r:id="rId_hyperlink_211" tooltip="APSMBJ27A(LS)" display="APSMBJ27A(LS)"/>
    <hyperlink ref="C213" r:id="rId_hyperlink_212" tooltip="APSMBJ27CA(LS)" display="APSMBJ27CA(LS)"/>
    <hyperlink ref="C214" r:id="rId_hyperlink_213" tooltip="APSMBJ30A(LS)" display="APSMBJ30A(LS)"/>
    <hyperlink ref="C215" r:id="rId_hyperlink_214" tooltip="APSMBJ30CA(LS)" display="APSMBJ30CA(LS)"/>
    <hyperlink ref="C216" r:id="rId_hyperlink_215" tooltip="APSMBJ33A(LS)" display="APSMBJ33A(LS)"/>
    <hyperlink ref="C217" r:id="rId_hyperlink_216" tooltip="APSMBJ33CA(LS)" display="APSMBJ33CA(LS)"/>
    <hyperlink ref="C218" r:id="rId_hyperlink_217" tooltip="APSMBJ36A(LS)" display="APSMBJ36A(LS)"/>
    <hyperlink ref="C219" r:id="rId_hyperlink_218" tooltip="APSMBJ36CA(LS)" display="APSMBJ36CA(LS)"/>
    <hyperlink ref="C220" r:id="rId_hyperlink_219" tooltip="APSMBJ39A(LS)" display="APSMBJ39A(LS)"/>
    <hyperlink ref="C221" r:id="rId_hyperlink_220" tooltip="APSMBJ39CA(LS)" display="APSMBJ39CA(LS)"/>
    <hyperlink ref="C222" r:id="rId_hyperlink_221" tooltip="APSMBJ43A(LS)" display="APSMBJ43A(LS)"/>
    <hyperlink ref="C223" r:id="rId_hyperlink_222" tooltip="APSMBJ43CA(LS)" display="APSMBJ43CA(LS)"/>
    <hyperlink ref="C224" r:id="rId_hyperlink_223" tooltip="APSMBJ47A(LS)" display="APSMBJ47A(LS)"/>
    <hyperlink ref="C225" r:id="rId_hyperlink_224" tooltip="APSMBJ47CA(LS)" display="APSMBJ47CA(LS)"/>
    <hyperlink ref="C226" r:id="rId_hyperlink_225" tooltip="APSMBJ51A(LS)" display="APSMBJ51A(LS)"/>
    <hyperlink ref="C227" r:id="rId_hyperlink_226" tooltip="APSMBJ51CA(LS)" display="APSMBJ51CA(LS)"/>
    <hyperlink ref="C228" r:id="rId_hyperlink_227" tooltip="APSMBJ56A(LS)" display="APSMBJ56A(LS)"/>
    <hyperlink ref="C229" r:id="rId_hyperlink_228" tooltip="APSMBJ56CA(LS)" display="APSMBJ56CA(LS)"/>
    <hyperlink ref="C230" r:id="rId_hyperlink_229" tooltip="APSMBJ6.8A(LS)" display="APSMBJ6.8A(LS)"/>
    <hyperlink ref="C231" r:id="rId_hyperlink_230" tooltip="APSMBJ6.8CA(LS)" display="APSMBJ6.8CA(LS)"/>
    <hyperlink ref="C232" r:id="rId_hyperlink_231" tooltip="APSMBJ62A(LS)" display="APSMBJ62A(LS)"/>
    <hyperlink ref="C233" r:id="rId_hyperlink_232" tooltip="APSMBJ62CA(LS)" display="APSMBJ62CA(LS)"/>
    <hyperlink ref="C234" r:id="rId_hyperlink_233" tooltip="APSMBJ68A(LS)" display="APSMBJ68A(LS)"/>
    <hyperlink ref="C235" r:id="rId_hyperlink_234" tooltip="APSMBJ68CA(LS)" display="APSMBJ68CA(LS)"/>
    <hyperlink ref="C236" r:id="rId_hyperlink_235" tooltip="APSMBJ7.5A(LS)" display="APSMBJ7.5A(LS)"/>
    <hyperlink ref="C237" r:id="rId_hyperlink_236" tooltip="APSMBJ7.5CA(LS)" display="APSMBJ7.5CA(LS)"/>
    <hyperlink ref="C238" r:id="rId_hyperlink_237" tooltip="APSMBJ75A(LS)" display="APSMBJ75A(LS)"/>
    <hyperlink ref="C239" r:id="rId_hyperlink_238" tooltip="APSMBJ75CA(LS)" display="APSMBJ75CA(LS)"/>
    <hyperlink ref="C240" r:id="rId_hyperlink_239" tooltip="APSMBJ8.2A(LS)" display="APSMBJ8.2A(LS)"/>
    <hyperlink ref="C241" r:id="rId_hyperlink_240" tooltip="APSMBJ82A(LS)" display="APSMBJ82A(LS)"/>
    <hyperlink ref="C242" r:id="rId_hyperlink_241" tooltip="APSMBJ82CA(LS)" display="APSMBJ82CA(LS)"/>
    <hyperlink ref="C243" r:id="rId_hyperlink_242" tooltip="APSMBJ9.1A(LS)" display="APSMBJ9.1A(LS)"/>
    <hyperlink ref="C244" r:id="rId_hyperlink_243" tooltip="APSMBJ9.1CA(LS)" display="APSMBJ9.1CA(LS)"/>
    <hyperlink ref="C245" r:id="rId_hyperlink_244" tooltip="APSMCJ10A(LS)" display="APSMCJ10A(LS)"/>
    <hyperlink ref="C246" r:id="rId_hyperlink_245" tooltip="APSMCJ10CA(LS)" display="APSMCJ10CA(LS)"/>
    <hyperlink ref="C247" r:id="rId_hyperlink_246" tooltip="APSMCJ11A(LS)" display="APSMCJ11A(LS)"/>
    <hyperlink ref="C248" r:id="rId_hyperlink_247" tooltip="APSMCJ11CA(LS)" display="APSMCJ11CA(LS)"/>
    <hyperlink ref="C249" r:id="rId_hyperlink_248" tooltip="APSMCJ12A(LS)" display="APSMCJ12A(LS)"/>
    <hyperlink ref="C250" r:id="rId_hyperlink_249" tooltip="APSMCJ12CA(LS)" display="APSMCJ12CA(LS)"/>
    <hyperlink ref="C251" r:id="rId_hyperlink_250" tooltip="APSMCJ13A(LS)" display="APSMCJ13A(LS)"/>
    <hyperlink ref="C252" r:id="rId_hyperlink_251" tooltip="APSMCJ13CA(LS)" display="APSMCJ13CA(LS)"/>
    <hyperlink ref="C253" r:id="rId_hyperlink_252" tooltip="APSMCJ15A(LS)" display="APSMCJ15A(LS)"/>
    <hyperlink ref="C254" r:id="rId_hyperlink_253" tooltip="APSMCJ15CA(LS)" display="APSMCJ15CA(LS)"/>
    <hyperlink ref="C255" r:id="rId_hyperlink_254" tooltip="APSMCJ16A(LS)" display="APSMCJ16A(LS)"/>
    <hyperlink ref="C256" r:id="rId_hyperlink_255" tooltip="APSMCJ16CA(LS)" display="APSMCJ16CA(LS)"/>
    <hyperlink ref="C257" r:id="rId_hyperlink_256" tooltip="APSMCJ18A(LS)" display="APSMCJ18A(LS)"/>
    <hyperlink ref="C258" r:id="rId_hyperlink_257" tooltip="APSMCJ18CA(LS)" display="APSMCJ18CA(LS)"/>
    <hyperlink ref="C259" r:id="rId_hyperlink_258" tooltip="APSMCJ20A(LS)" display="APSMCJ20A(LS)"/>
    <hyperlink ref="C260" r:id="rId_hyperlink_259" tooltip="APSMCJ20CA(LS)" display="APSMCJ20CA(LS)"/>
    <hyperlink ref="C261" r:id="rId_hyperlink_260" tooltip="APSMCJ22A(LS)" display="APSMCJ22A(LS)"/>
    <hyperlink ref="C262" r:id="rId_hyperlink_261" tooltip="APSMCJ22CA(LS)" display="APSMCJ22CA(LS)"/>
    <hyperlink ref="C263" r:id="rId_hyperlink_262" tooltip="APSMCJ24A(LS)" display="APSMCJ24A(LS)"/>
    <hyperlink ref="C264" r:id="rId_hyperlink_263" tooltip="APSMCJ24CA(LS)" display="APSMCJ24CA(LS)"/>
    <hyperlink ref="C265" r:id="rId_hyperlink_264" tooltip="APSMCJ27A(LS)" display="APSMCJ27A(LS)"/>
    <hyperlink ref="C266" r:id="rId_hyperlink_265" tooltip="APSMCJ27CA(LS)" display="APSMCJ27CA(LS)"/>
    <hyperlink ref="C267" r:id="rId_hyperlink_266" tooltip="APSMCJ30A(LS)" display="APSMCJ30A(LS)"/>
    <hyperlink ref="C268" r:id="rId_hyperlink_267" tooltip="APSMCJ30CA(LS)" display="APSMCJ30CA(LS)"/>
    <hyperlink ref="C269" r:id="rId_hyperlink_268" tooltip="APSMCJ33A(LS)" display="APSMCJ33A(LS)"/>
    <hyperlink ref="C270" r:id="rId_hyperlink_269" tooltip="APSMCJ33CA(LS)" display="APSMCJ33CA(LS)"/>
    <hyperlink ref="C271" r:id="rId_hyperlink_270" tooltip="APSMCJ36A(LS)" display="APSMCJ36A(LS)"/>
    <hyperlink ref="C272" r:id="rId_hyperlink_271" tooltip="APSMCJ36CA(LS)" display="APSMCJ36CA(LS)"/>
    <hyperlink ref="C273" r:id="rId_hyperlink_272" tooltip="APSMCJ39A(LS)" display="APSMCJ39A(LS)"/>
    <hyperlink ref="C274" r:id="rId_hyperlink_273" tooltip="APSMCJ39CA(LS)" display="APSMCJ39CA(LS)"/>
    <hyperlink ref="C275" r:id="rId_hyperlink_274" tooltip="APSMCJ43A(LS)" display="APSMCJ43A(LS)"/>
    <hyperlink ref="C276" r:id="rId_hyperlink_275" tooltip="APSMCJ43CA(LS)" display="APSMCJ43CA(LS)"/>
    <hyperlink ref="C277" r:id="rId_hyperlink_276" tooltip="APSMCJ47A(LS)" display="APSMCJ47A(LS)"/>
    <hyperlink ref="C278" r:id="rId_hyperlink_277" tooltip="APSMCJ47CA(LS)" display="APSMCJ47CA(LS)"/>
    <hyperlink ref="C279" r:id="rId_hyperlink_278" tooltip="APSMCJ51A(LS)" display="APSMCJ51A(LS)"/>
    <hyperlink ref="C280" r:id="rId_hyperlink_279" tooltip="APSMCJ51CA(LS)" display="APSMCJ51CA(LS)"/>
    <hyperlink ref="C281" r:id="rId_hyperlink_280" tooltip="APSMCJ56A(LS)" display="APSMCJ56A(LS)"/>
    <hyperlink ref="C282" r:id="rId_hyperlink_281" tooltip="APSMCJ56CA(LS)" display="APSMCJ56CA(LS)"/>
    <hyperlink ref="C283" r:id="rId_hyperlink_282" tooltip="APSMCJ6.8A(LS)" display="APSMCJ6.8A(LS)"/>
    <hyperlink ref="C284" r:id="rId_hyperlink_283" tooltip="APSMCJ6.8CA(LS)" display="APSMCJ6.8CA(LS)"/>
    <hyperlink ref="C285" r:id="rId_hyperlink_284" tooltip="APSMCJ62A(LS)" display="APSMCJ62A(LS)"/>
    <hyperlink ref="C286" r:id="rId_hyperlink_285" tooltip="APSMCJ62CA(LS)" display="APSMCJ62CA(LS)"/>
    <hyperlink ref="C287" r:id="rId_hyperlink_286" tooltip="APSMCJ68A(LS)" display="APSMCJ68A(LS)"/>
    <hyperlink ref="C288" r:id="rId_hyperlink_287" tooltip="APSMCJ68CA(LS)" display="APSMCJ68CA(LS)"/>
    <hyperlink ref="C289" r:id="rId_hyperlink_288" tooltip="APSMCJ7.5A(LS)" display="APSMCJ7.5A(LS)"/>
    <hyperlink ref="C290" r:id="rId_hyperlink_289" tooltip="APSMCJ7.5CA(LS)" display="APSMCJ7.5CA(LS)"/>
    <hyperlink ref="C291" r:id="rId_hyperlink_290" tooltip="APSMCJ75A(LS)" display="APSMCJ75A(LS)"/>
    <hyperlink ref="C292" r:id="rId_hyperlink_291" tooltip="APSMCJ75CA(LS)" display="APSMCJ75CA(LS)"/>
    <hyperlink ref="C293" r:id="rId_hyperlink_292" tooltip="APSMCJ8.2A(LS)" display="APSMCJ8.2A(LS)"/>
    <hyperlink ref="C294" r:id="rId_hyperlink_293" tooltip="APSMCJ8.2CA(LS)" display="APSMCJ8.2CA(LS)"/>
    <hyperlink ref="C295" r:id="rId_hyperlink_294" tooltip="APSMCJ82A(LS)" display="APSMCJ82A(LS)"/>
    <hyperlink ref="C296" r:id="rId_hyperlink_295" tooltip="APSMCJ82CA(LS)" display="APSMCJ82CA(LS)"/>
    <hyperlink ref="C297" r:id="rId_hyperlink_296" tooltip="APSMCJ9.1A(LS)" display="APSMCJ9.1A(LS)"/>
    <hyperlink ref="C298" r:id="rId_hyperlink_297" tooltip="APSMCJ9.1CA(LS)" display="APSMCJ9.1CA(LS)"/>
    <hyperlink ref="C299" r:id="rId_hyperlink_298" tooltip="ASMA6J10A(LS)" display="ASMA6J10A(LS)"/>
    <hyperlink ref="C300" r:id="rId_hyperlink_299" tooltip="ASMA6J10CA(LS)" display="ASMA6J10CA(LS)"/>
    <hyperlink ref="C301" r:id="rId_hyperlink_300" tooltip="ASMA6J11A(LS)" display="ASMA6J11A(LS)"/>
    <hyperlink ref="C302" r:id="rId_hyperlink_301" tooltip="ASMA6J11CA(LS)" display="ASMA6J11CA(LS)"/>
    <hyperlink ref="C303" r:id="rId_hyperlink_302" tooltip="ASMA6J12A(LS)" display="ASMA6J12A(LS)"/>
    <hyperlink ref="C304" r:id="rId_hyperlink_303" tooltip="ASMA6J12CA(LS)" display="ASMA6J12CA(LS)"/>
    <hyperlink ref="C305" r:id="rId_hyperlink_304" tooltip="ASMA6J13A(LS)" display="ASMA6J13A(LS)"/>
    <hyperlink ref="C306" r:id="rId_hyperlink_305" tooltip="ASMA6J13CA(LS)" display="ASMA6J13CA(LS)"/>
    <hyperlink ref="C307" r:id="rId_hyperlink_306" tooltip="ASMA6J14A(LS)" display="ASMA6J14A(LS)"/>
    <hyperlink ref="C308" r:id="rId_hyperlink_307" tooltip="ASMA6J14CA(LS)" display="ASMA6J14CA(LS)"/>
    <hyperlink ref="C309" r:id="rId_hyperlink_308" tooltip="ASMA6J15A(LS)" display="ASMA6J15A(LS)"/>
    <hyperlink ref="C310" r:id="rId_hyperlink_309" tooltip="ASMA6J15CA(LS)" display="ASMA6J15CA(LS)"/>
    <hyperlink ref="C311" r:id="rId_hyperlink_310" tooltip="ASMA6J16A(LS)" display="ASMA6J16A(LS)"/>
    <hyperlink ref="C312" r:id="rId_hyperlink_311" tooltip="ASMA6J16CA(LS)" display="ASMA6J16CA(LS)"/>
    <hyperlink ref="C313" r:id="rId_hyperlink_312" tooltip="ASMA6J17A(LS)" display="ASMA6J17A(LS)"/>
    <hyperlink ref="C314" r:id="rId_hyperlink_313" tooltip="ASMA6J17CA(LS)" display="ASMA6J17CA(LS)"/>
    <hyperlink ref="C315" r:id="rId_hyperlink_314" tooltip="ASMA6J18A(LS)" display="ASMA6J18A(LS)"/>
    <hyperlink ref="C316" r:id="rId_hyperlink_315" tooltip="ASMA6J18CA(LS)" display="ASMA6J18CA(LS)"/>
    <hyperlink ref="C317" r:id="rId_hyperlink_316" tooltip="ASMA6J20A(LS)" display="ASMA6J20A(LS)"/>
    <hyperlink ref="C318" r:id="rId_hyperlink_317" tooltip="ASMA6J20CA(LS)" display="ASMA6J20CA(LS)"/>
    <hyperlink ref="C319" r:id="rId_hyperlink_318" tooltip="ASMA6J22A(LS)" display="ASMA6J22A(LS)"/>
    <hyperlink ref="C320" r:id="rId_hyperlink_319" tooltip="ASMA6J22CA(LS)" display="ASMA6J22CA(LS)"/>
    <hyperlink ref="C321" r:id="rId_hyperlink_320" tooltip="ASMA6J24A(LS)" display="ASMA6J24A(LS)"/>
    <hyperlink ref="C322" r:id="rId_hyperlink_321" tooltip="ASMA6J24CA(LS)" display="ASMA6J24CA(LS)"/>
    <hyperlink ref="C323" r:id="rId_hyperlink_322" tooltip="ASMA6J26A(LS)" display="ASMA6J26A(LS)"/>
    <hyperlink ref="C324" r:id="rId_hyperlink_323" tooltip="ASMA6J26CA(LS)" display="ASMA6J26CA(LS)"/>
    <hyperlink ref="C325" r:id="rId_hyperlink_324" tooltip="ASMA6J28A(LS)" display="ASMA6J28A(LS)"/>
    <hyperlink ref="C326" r:id="rId_hyperlink_325" tooltip="ASMA6J28CA(LS)" display="ASMA6J28CA(LS)"/>
    <hyperlink ref="C327" r:id="rId_hyperlink_326" tooltip="ASMA6J30A(LS)" display="ASMA6J30A(LS)"/>
    <hyperlink ref="C328" r:id="rId_hyperlink_327" tooltip="ASMA6J30CA(LS)" display="ASMA6J30CA(LS)"/>
    <hyperlink ref="C329" r:id="rId_hyperlink_328" tooltip="ASMA6J33A(LS)" display="ASMA6J33A(LS)"/>
    <hyperlink ref="C330" r:id="rId_hyperlink_329" tooltip="ASMA6J33CA(LS)" display="ASMA6J33CA(LS)"/>
    <hyperlink ref="C331" r:id="rId_hyperlink_330" tooltip="ASMA6J36A(LS)" display="ASMA6J36A(LS)"/>
    <hyperlink ref="C332" r:id="rId_hyperlink_331" tooltip="ASMA6J36CA(LS)" display="ASMA6J36CA(LS)"/>
    <hyperlink ref="C333" r:id="rId_hyperlink_332" tooltip="ASMA6J40A(LS)" display="ASMA6J40A(LS)"/>
    <hyperlink ref="C334" r:id="rId_hyperlink_333" tooltip="ASMA6J40CA(LS)" display="ASMA6J40CA(LS)"/>
    <hyperlink ref="C335" r:id="rId_hyperlink_334" tooltip="ASMA6J43A(LS)" display="ASMA6J43A(LS)"/>
    <hyperlink ref="C336" r:id="rId_hyperlink_335" tooltip="ASMA6J43CA(LS)" display="ASMA6J43CA(LS)"/>
    <hyperlink ref="C337" r:id="rId_hyperlink_336" tooltip="ASMA6J45A(LS)" display="ASMA6J45A(LS)"/>
    <hyperlink ref="C338" r:id="rId_hyperlink_337" tooltip="ASMA6J45CA(LS)" display="ASMA6J45CA(LS)"/>
    <hyperlink ref="C339" r:id="rId_hyperlink_338" tooltip="ASMA6J48A(LS)" display="ASMA6J48A(LS)"/>
    <hyperlink ref="C340" r:id="rId_hyperlink_339" tooltip="ASMA6J48CA(LS)" display="ASMA6J48CA(LS)"/>
    <hyperlink ref="C341" r:id="rId_hyperlink_340" tooltip="ASMA6J5.0A(LS)" display="ASMA6J5.0A(LS)"/>
    <hyperlink ref="C342" r:id="rId_hyperlink_341" tooltip="ASMA6J51A(LS)" display="ASMA6J51A(LS)"/>
    <hyperlink ref="C343" r:id="rId_hyperlink_342" tooltip="ASMA6J51CA(LS)" display="ASMA6J51CA(LS)"/>
    <hyperlink ref="C344" r:id="rId_hyperlink_343" tooltip="ASMA6J54A(LS)" display="ASMA6J54A(LS)"/>
    <hyperlink ref="C345" r:id="rId_hyperlink_344" tooltip="ASMA6J54CA(LS)" display="ASMA6J54CA(LS)"/>
    <hyperlink ref="C346" r:id="rId_hyperlink_345" tooltip="ASMA6J58A(LS)" display="ASMA6J58A(LS)"/>
    <hyperlink ref="C347" r:id="rId_hyperlink_346" tooltip="ASMA6J58CA(LS)" display="ASMA6J58CA(LS)"/>
    <hyperlink ref="C348" r:id="rId_hyperlink_347" tooltip="ASMA6J6.0A(LS)" display="ASMA6J6.0A(LS)"/>
    <hyperlink ref="C349" r:id="rId_hyperlink_348" tooltip="ASMA6J6.5A(LS)" display="ASMA6J6.5A(LS)"/>
    <hyperlink ref="C350" r:id="rId_hyperlink_349" tooltip="ASMA6J60A(LS)" display="ASMA6J60A(LS)"/>
    <hyperlink ref="C351" r:id="rId_hyperlink_350" tooltip="ASMA6J60CA(LS)" display="ASMA6J60CA(LS)"/>
    <hyperlink ref="C352" r:id="rId_hyperlink_351" tooltip="ASMA6J64A(LS)" display="ASMA6J64A(LS)"/>
    <hyperlink ref="C353" r:id="rId_hyperlink_352" tooltip="ASMA6J64CA(LS)" display="ASMA6J64CA(LS)"/>
    <hyperlink ref="C354" r:id="rId_hyperlink_353" tooltip="ASMA6J7.0A(LS)" display="ASMA6J7.0A(LS)"/>
    <hyperlink ref="C355" r:id="rId_hyperlink_354" tooltip="ASMA6J7.5A(LS)" display="ASMA6J7.5A(LS)"/>
    <hyperlink ref="C356" r:id="rId_hyperlink_355" tooltip="ASMA6J70A(LS)" display="ASMA6J70A(LS)"/>
    <hyperlink ref="C357" r:id="rId_hyperlink_356" tooltip="ASMA6J70CA(LS)" display="ASMA6J70CA(LS)"/>
    <hyperlink ref="C358" r:id="rId_hyperlink_357" tooltip="ASMA6J75A(LS)" display="ASMA6J75A(LS)"/>
    <hyperlink ref="C359" r:id="rId_hyperlink_358" tooltip="ASMA6J75CA(LS)" display="ASMA6J75CA(LS)"/>
    <hyperlink ref="C360" r:id="rId_hyperlink_359" tooltip="ASMA6J8.0A(LS)" display="ASMA6J8.0A(LS)"/>
    <hyperlink ref="C361" r:id="rId_hyperlink_360" tooltip="ASMA6J8.5A(LS)" display="ASMA6J8.5A(LS)"/>
    <hyperlink ref="C362" r:id="rId_hyperlink_361" tooltip="ASMA6J9.0A(LS)" display="ASMA6J9.0A(LS)"/>
    <hyperlink ref="C363" r:id="rId_hyperlink_362" tooltip="ASMAJ100A(LS)" display="ASMAJ100A(LS)"/>
    <hyperlink ref="C364" r:id="rId_hyperlink_363" tooltip="ASMAJ100CA(LS)" display="ASMAJ100CA(LS)"/>
    <hyperlink ref="C365" r:id="rId_hyperlink_364" tooltip="ASMAJ10A(LS)" display="ASMAJ10A(LS)"/>
    <hyperlink ref="C366" r:id="rId_hyperlink_365" tooltip="ASMAJ10CA(LS)" display="ASMAJ10CA(LS)"/>
    <hyperlink ref="C367" r:id="rId_hyperlink_366" tooltip="ASMAJ11A(LS)" display="ASMAJ11A(LS)"/>
    <hyperlink ref="C368" r:id="rId_hyperlink_367" tooltip="ASMAJ11CA(LS)" display="ASMAJ11CA(LS)"/>
    <hyperlink ref="C369" r:id="rId_hyperlink_368" tooltip="ASMAJ12A(LS)" display="ASMAJ12A(LS)"/>
    <hyperlink ref="C370" r:id="rId_hyperlink_369" tooltip="ASMAJ12CA(LS)" display="ASMAJ12CA(LS)"/>
    <hyperlink ref="C371" r:id="rId_hyperlink_370" tooltip="ASMAJ13A(LS)" display="ASMAJ13A(LS)"/>
    <hyperlink ref="C372" r:id="rId_hyperlink_371" tooltip="ASMAJ13CA(LS)" display="ASMAJ13CA(LS)"/>
    <hyperlink ref="C373" r:id="rId_hyperlink_372" tooltip="ASMAJ14A(LS)" display="ASMAJ14A(LS)"/>
    <hyperlink ref="C374" r:id="rId_hyperlink_373" tooltip="ASMAJ14CA(LS)" display="ASMAJ14CA(LS)"/>
    <hyperlink ref="C375" r:id="rId_hyperlink_374" tooltip="ASMAJ15A(LS)" display="ASMAJ15A(LS)"/>
    <hyperlink ref="C376" r:id="rId_hyperlink_375" tooltip="ASMAJ15CA(LS)" display="ASMAJ15CA(LS)"/>
    <hyperlink ref="C377" r:id="rId_hyperlink_376" tooltip="ASMAJ16A(LS)" display="ASMAJ16A(LS)"/>
    <hyperlink ref="C378" r:id="rId_hyperlink_377" tooltip="ASMAJ16CA(LS)" display="ASMAJ16CA(LS)"/>
    <hyperlink ref="C379" r:id="rId_hyperlink_378" tooltip="ASMAJ17A(LS)" display="ASMAJ17A(LS)"/>
    <hyperlink ref="C380" r:id="rId_hyperlink_379" tooltip="ASMAJ17CA(LS)" display="ASMAJ17CA(LS)"/>
    <hyperlink ref="C381" r:id="rId_hyperlink_380" tooltip="ASMAJ18A(LS)" display="ASMAJ18A(LS)"/>
    <hyperlink ref="C382" r:id="rId_hyperlink_381" tooltip="ASMAJ18CA(LS)" display="ASMAJ18CA(LS)"/>
    <hyperlink ref="C383" r:id="rId_hyperlink_382" tooltip="ASMAJ20A(LS)" display="ASMAJ20A(LS)"/>
    <hyperlink ref="C384" r:id="rId_hyperlink_383" tooltip="ASMAJ20CA(LS)" display="ASMAJ20CA(LS)"/>
    <hyperlink ref="C385" r:id="rId_hyperlink_384" tooltip="ASMAJ22A(LS)" display="ASMAJ22A(LS)"/>
    <hyperlink ref="C386" r:id="rId_hyperlink_385" tooltip="ASMAJ22CA(LS)" display="ASMAJ22CA(LS)"/>
    <hyperlink ref="C387" r:id="rId_hyperlink_386" tooltip="ASMAJ24A(LS)" display="ASMAJ24A(LS)"/>
    <hyperlink ref="C388" r:id="rId_hyperlink_387" tooltip="ASMAJ24CA(LS)" display="ASMAJ24CA(LS)"/>
    <hyperlink ref="C389" r:id="rId_hyperlink_388" tooltip="ASMAJ26A(LS)" display="ASMAJ26A(LS)"/>
    <hyperlink ref="C390" r:id="rId_hyperlink_389" tooltip="ASMAJ26CA(LS)" display="ASMAJ26CA(LS)"/>
    <hyperlink ref="C391" r:id="rId_hyperlink_390" tooltip="ASMAJ28A(LS)" display="ASMAJ28A(LS)"/>
    <hyperlink ref="C392" r:id="rId_hyperlink_391" tooltip="ASMAJ28CA(LS)" display="ASMAJ28CA(LS)"/>
    <hyperlink ref="C393" r:id="rId_hyperlink_392" tooltip="ASMAJ30A(LS)" display="ASMAJ30A(LS)"/>
    <hyperlink ref="C394" r:id="rId_hyperlink_393" tooltip="ASMAJ30CA(LS)" display="ASMAJ30CA(LS)"/>
    <hyperlink ref="C395" r:id="rId_hyperlink_394" tooltip="ASMAJ33A(LS)" display="ASMAJ33A(LS)"/>
    <hyperlink ref="C396" r:id="rId_hyperlink_395" tooltip="ASMAJ33CA(LS)" display="ASMAJ33CA(LS)"/>
    <hyperlink ref="C397" r:id="rId_hyperlink_396" tooltip="ASMAJ36A(LS)" display="ASMAJ36A(LS)"/>
    <hyperlink ref="C398" r:id="rId_hyperlink_397" tooltip="ASMAJ36CA(LS)" display="ASMAJ36CA(LS)"/>
    <hyperlink ref="C399" r:id="rId_hyperlink_398" tooltip="ASMAJ40A(LS)" display="ASMAJ40A(LS)"/>
    <hyperlink ref="C400" r:id="rId_hyperlink_399" tooltip="ASMAJ40CA(LS)" display="ASMAJ40CA(LS)"/>
    <hyperlink ref="C401" r:id="rId_hyperlink_400" tooltip="ASMAJ43A(LS)" display="ASMAJ43A(LS)"/>
    <hyperlink ref="C402" r:id="rId_hyperlink_401" tooltip="ASMAJ43CA(LS)" display="ASMAJ43CA(LS)"/>
    <hyperlink ref="C403" r:id="rId_hyperlink_402" tooltip="ASMAJ45A(LS)" display="ASMAJ45A(LS)"/>
    <hyperlink ref="C404" r:id="rId_hyperlink_403" tooltip="ASMAJ45CA(LS)" display="ASMAJ45CA(LS)"/>
    <hyperlink ref="C405" r:id="rId_hyperlink_404" tooltip="ASMAJ48A(LS)" display="ASMAJ48A(LS)"/>
    <hyperlink ref="C406" r:id="rId_hyperlink_405" tooltip="ASMAJ48CA(LS)" display="ASMAJ48CA(LS)"/>
    <hyperlink ref="C407" r:id="rId_hyperlink_406" tooltip="ASMAJ5.0A(LS)" display="ASMAJ5.0A(LS)"/>
    <hyperlink ref="C408" r:id="rId_hyperlink_407" tooltip="ASMAJ5.0CA(LS)" display="ASMAJ5.0CA(LS)"/>
    <hyperlink ref="C409" r:id="rId_hyperlink_408" tooltip="ASMAJ51A(LS)" display="ASMAJ51A(LS)"/>
    <hyperlink ref="C410" r:id="rId_hyperlink_409" tooltip="ASMAJ51CA(LS)" display="ASMAJ51CA(LS)"/>
    <hyperlink ref="C411" r:id="rId_hyperlink_410" tooltip="ASMAJ54A(LS)" display="ASMAJ54A(LS)"/>
    <hyperlink ref="C412" r:id="rId_hyperlink_411" tooltip="ASMAJ54CA(LS)" display="ASMAJ54CA(LS)"/>
    <hyperlink ref="C413" r:id="rId_hyperlink_412" tooltip="ASMAJ58A(LS)" display="ASMAJ58A(LS)"/>
    <hyperlink ref="C414" r:id="rId_hyperlink_413" tooltip="ASMAJ58CA(LS)" display="ASMAJ58CA(LS)"/>
    <hyperlink ref="C415" r:id="rId_hyperlink_414" tooltip="ASMAJ6.0A(LS)" display="ASMAJ6.0A(LS)"/>
    <hyperlink ref="C416" r:id="rId_hyperlink_415" tooltip="ASMAJ6.0CA(LS)" display="ASMAJ6.0CA(LS)"/>
    <hyperlink ref="C417" r:id="rId_hyperlink_416" tooltip="ASMAJ6.5A(LS)" display="ASMAJ6.5A(LS)"/>
    <hyperlink ref="C418" r:id="rId_hyperlink_417" tooltip="ASMAJ6.5CA(LS)" display="ASMAJ6.5CA(LS)"/>
    <hyperlink ref="C419" r:id="rId_hyperlink_418" tooltip="ASMAJ60A(LS)" display="ASMAJ60A(LS)"/>
    <hyperlink ref="C420" r:id="rId_hyperlink_419" tooltip="ASMAJ60CA(LS)" display="ASMAJ60CA(LS)"/>
    <hyperlink ref="C421" r:id="rId_hyperlink_420" tooltip="ASMAJ64A(LS)" display="ASMAJ64A(LS)"/>
    <hyperlink ref="C422" r:id="rId_hyperlink_421" tooltip="ASMAJ64CA(LS)" display="ASMAJ64CA(LS)"/>
    <hyperlink ref="C423" r:id="rId_hyperlink_422" tooltip="ASMAJ7.0A(LS)" display="ASMAJ7.0A(LS)"/>
    <hyperlink ref="C424" r:id="rId_hyperlink_423" tooltip="ASMAJ7.0CA(LS)" display="ASMAJ7.0CA(LS)"/>
    <hyperlink ref="C425" r:id="rId_hyperlink_424" tooltip="ASMAJ7.5A(LS)" display="ASMAJ7.5A(LS)"/>
    <hyperlink ref="C426" r:id="rId_hyperlink_425" tooltip="ASMAJ7.5CA(LS)" display="ASMAJ7.5CA(LS)"/>
    <hyperlink ref="C427" r:id="rId_hyperlink_426" tooltip="ASMAJ70A(LS)" display="ASMAJ70A(LS)"/>
    <hyperlink ref="C428" r:id="rId_hyperlink_427" tooltip="ASMAJ70CA(LS)" display="ASMAJ70CA(LS)"/>
    <hyperlink ref="C429" r:id="rId_hyperlink_428" tooltip="ASMAJ75A(LS)" display="ASMAJ75A(LS)"/>
    <hyperlink ref="C430" r:id="rId_hyperlink_429" tooltip="ASMAJ75CA(LS)" display="ASMAJ75CA(LS)"/>
    <hyperlink ref="C431" r:id="rId_hyperlink_430" tooltip="ASMAJ78A(LS)" display="ASMAJ78A(LS)"/>
    <hyperlink ref="C432" r:id="rId_hyperlink_431" tooltip="ASMAJ78CA(LS)" display="ASMAJ78CA(LS)"/>
    <hyperlink ref="C433" r:id="rId_hyperlink_432" tooltip="ASMAJ8.0A(LS)" display="ASMAJ8.0A(LS)"/>
    <hyperlink ref="C434" r:id="rId_hyperlink_433" tooltip="ASMAJ8.0CA(LS)" display="ASMAJ8.0CA(LS)"/>
    <hyperlink ref="C435" r:id="rId_hyperlink_434" tooltip="ASMAJ8.5A(LS)" display="ASMAJ8.5A(LS)"/>
    <hyperlink ref="C436" r:id="rId_hyperlink_435" tooltip="ASMAJ8.5CA(LS)" display="ASMAJ8.5CA(LS)"/>
    <hyperlink ref="C437" r:id="rId_hyperlink_436" tooltip="ASMAJ85A(LS)" display="ASMAJ85A(LS)"/>
    <hyperlink ref="C438" r:id="rId_hyperlink_437" tooltip="ASMAJ85CA(LS)" display="ASMAJ85CA(LS)"/>
    <hyperlink ref="C439" r:id="rId_hyperlink_438" tooltip="ASMAJ9.0A(LS)" display="ASMAJ9.0A(LS)"/>
    <hyperlink ref="C440" r:id="rId_hyperlink_439" tooltip="ASMAJ9.0CA(LS)" display="ASMAJ9.0CA(LS)"/>
    <hyperlink ref="C441" r:id="rId_hyperlink_440" tooltip="ASMAJ90A(LS)" display="ASMAJ90A(LS)"/>
    <hyperlink ref="C442" r:id="rId_hyperlink_441" tooltip="ASMAJ90CA(LS)" display="ASMAJ90CA(LS)"/>
    <hyperlink ref="C443" r:id="rId_hyperlink_442" tooltip="ASMBJ10A(LS)" display="ASMBJ10A(LS)"/>
    <hyperlink ref="C444" r:id="rId_hyperlink_443" tooltip="ASMBJ10CA(LS)" display="ASMBJ10CA(LS)"/>
    <hyperlink ref="C445" r:id="rId_hyperlink_444" tooltip="ASMBJ11A(LS)" display="ASMBJ11A(LS)"/>
    <hyperlink ref="C446" r:id="rId_hyperlink_445" tooltip="ASMBJ11CA(LS)" display="ASMBJ11CA(LS)"/>
    <hyperlink ref="C447" r:id="rId_hyperlink_446" tooltip="ASMBJ12A(LS)" display="ASMBJ12A(LS)"/>
    <hyperlink ref="C448" r:id="rId_hyperlink_447" tooltip="ASMBJ12CA(LS)" display="ASMBJ12CA(LS)"/>
    <hyperlink ref="C449" r:id="rId_hyperlink_448" tooltip="ASMBJ13A(LS)" display="ASMBJ13A(LS)"/>
    <hyperlink ref="C450" r:id="rId_hyperlink_449" tooltip="ASMBJ13CA(LS)" display="ASMBJ13CA(LS)"/>
    <hyperlink ref="C451" r:id="rId_hyperlink_450" tooltip="ASMBJ14A(LS)" display="ASMBJ14A(LS)"/>
    <hyperlink ref="C452" r:id="rId_hyperlink_451" tooltip="ASMBJ14CA(LS)" display="ASMBJ14CA(LS)"/>
    <hyperlink ref="C453" r:id="rId_hyperlink_452" tooltip="ASMBJ15A(LS)" display="ASMBJ15A(LS)"/>
    <hyperlink ref="C454" r:id="rId_hyperlink_453" tooltip="ASMBJ15CA(LS)" display="ASMBJ15CA(LS)"/>
    <hyperlink ref="C455" r:id="rId_hyperlink_454" tooltip="ASMBJ16A(LS)" display="ASMBJ16A(LS)"/>
    <hyperlink ref="C456" r:id="rId_hyperlink_455" tooltip="ASMBJ16CA(LS)" display="ASMBJ16CA(LS)"/>
    <hyperlink ref="C457" r:id="rId_hyperlink_456" tooltip="ASMBJ17A(LS)" display="ASMBJ17A(LS)"/>
    <hyperlink ref="C458" r:id="rId_hyperlink_457" tooltip="ASMBJ17CA(LS)" display="ASMBJ17CA(LS)"/>
    <hyperlink ref="C459" r:id="rId_hyperlink_458" tooltip="ASMBJ18A(LS)" display="ASMBJ18A(LS)"/>
    <hyperlink ref="C460" r:id="rId_hyperlink_459" tooltip="ASMBJ18CA(LS)" display="ASMBJ18CA(LS)"/>
    <hyperlink ref="C461" r:id="rId_hyperlink_460" tooltip="ASMBJ20A(LS)" display="ASMBJ20A(LS)"/>
    <hyperlink ref="C462" r:id="rId_hyperlink_461" tooltip="ASMBJ20CA(LS)" display="ASMBJ20CA(LS)"/>
    <hyperlink ref="C463" r:id="rId_hyperlink_462" tooltip="ASMBJ22A(LS)" display="ASMBJ22A(LS)"/>
    <hyperlink ref="C464" r:id="rId_hyperlink_463" tooltip="ASMBJ22CA(LS)" display="ASMBJ22CA(LS)"/>
    <hyperlink ref="C465" r:id="rId_hyperlink_464" tooltip="ASMBJ24A(LS)" display="ASMBJ24A(LS)"/>
    <hyperlink ref="C466" r:id="rId_hyperlink_465" tooltip="ASMBJ24CA(LS)" display="ASMBJ24CA(LS)"/>
    <hyperlink ref="C467" r:id="rId_hyperlink_466" tooltip="ASMBJ26A(LS)" display="ASMBJ26A(LS)"/>
    <hyperlink ref="C468" r:id="rId_hyperlink_467" tooltip="ASMBJ26CA(LS)" display="ASMBJ26CA(LS)"/>
    <hyperlink ref="C469" r:id="rId_hyperlink_468" tooltip="ASMBJ28A(LS)" display="ASMBJ28A(LS)"/>
    <hyperlink ref="C470" r:id="rId_hyperlink_469" tooltip="ASMBJ28CA(LS)" display="ASMBJ28CA(LS)"/>
    <hyperlink ref="C471" r:id="rId_hyperlink_470" tooltip="ASMBJ30A(LS)" display="ASMBJ30A(LS)"/>
    <hyperlink ref="C472" r:id="rId_hyperlink_471" tooltip="ASMBJ30CA(LS)" display="ASMBJ30CA(LS)"/>
    <hyperlink ref="C473" r:id="rId_hyperlink_472" tooltip="ASMBJ33A(LS)" display="ASMBJ33A(LS)"/>
    <hyperlink ref="C474" r:id="rId_hyperlink_473" tooltip="ASMBJ33CA(LS)" display="ASMBJ33CA(LS)"/>
    <hyperlink ref="C475" r:id="rId_hyperlink_474" tooltip="ASMBJ36A(LS)" display="ASMBJ36A(LS)"/>
    <hyperlink ref="C476" r:id="rId_hyperlink_475" tooltip="ASMBJ36CA(LS)" display="ASMBJ36CA(LS)"/>
    <hyperlink ref="C477" r:id="rId_hyperlink_476" tooltip="ASMBJ40A(LS)" display="ASMBJ40A(LS)"/>
    <hyperlink ref="C478" r:id="rId_hyperlink_477" tooltip="ASMBJ40CA(LS)" display="ASMBJ40CA(LS)"/>
    <hyperlink ref="C479" r:id="rId_hyperlink_478" tooltip="ASMBJ43A(LS)" display="ASMBJ43A(LS)"/>
    <hyperlink ref="C480" r:id="rId_hyperlink_479" tooltip="ASMBJ43CA(LS)" display="ASMBJ43CA(LS)"/>
    <hyperlink ref="C481" r:id="rId_hyperlink_480" tooltip="ASMBJ45A(LS)" display="ASMBJ45A(LS)"/>
    <hyperlink ref="C482" r:id="rId_hyperlink_481" tooltip="ASMBJ45CA(LS)" display="ASMBJ45CA(LS)"/>
    <hyperlink ref="C483" r:id="rId_hyperlink_482" tooltip="ASMBJ48A(LS)" display="ASMBJ48A(LS)"/>
    <hyperlink ref="C484" r:id="rId_hyperlink_483" tooltip="ASMBJ48CA(LS)" display="ASMBJ48CA(LS)"/>
    <hyperlink ref="C485" r:id="rId_hyperlink_484" tooltip="ASMBJ5.0A(LS)" display="ASMBJ5.0A(LS)"/>
    <hyperlink ref="C486" r:id="rId_hyperlink_485" tooltip="ASMBJ5.0CA(LS)" display="ASMBJ5.0CA(LS)"/>
    <hyperlink ref="C487" r:id="rId_hyperlink_486" tooltip="ASMBJ51A(LS)" display="ASMBJ51A(LS)"/>
    <hyperlink ref="C488" r:id="rId_hyperlink_487" tooltip="ASMBJ51CA(LS)" display="ASMBJ51CA(LS)"/>
    <hyperlink ref="C489" r:id="rId_hyperlink_488" tooltip="ASMBJ54A(LS)" display="ASMBJ54A(LS)"/>
    <hyperlink ref="C490" r:id="rId_hyperlink_489" tooltip="ASMBJ54CA(LS)" display="ASMBJ54CA(LS)"/>
    <hyperlink ref="C491" r:id="rId_hyperlink_490" tooltip="ASMBJ58A(LS)" display="ASMBJ58A(LS)"/>
    <hyperlink ref="C492" r:id="rId_hyperlink_491" tooltip="ASMBJ58CA(LS)" display="ASMBJ58CA(LS)"/>
    <hyperlink ref="C493" r:id="rId_hyperlink_492" tooltip="ASMBJ6.0A(LS)" display="ASMBJ6.0A(LS)"/>
    <hyperlink ref="C494" r:id="rId_hyperlink_493" tooltip="ASMBJ6.0CA(LS)" display="ASMBJ6.0CA(LS)"/>
    <hyperlink ref="C495" r:id="rId_hyperlink_494" tooltip="ASMBJ6.5A(LS)" display="ASMBJ6.5A(LS)"/>
    <hyperlink ref="C496" r:id="rId_hyperlink_495" tooltip="ASMBJ6.5CA(LS)" display="ASMBJ6.5CA(LS)"/>
    <hyperlink ref="C497" r:id="rId_hyperlink_496" tooltip="ASMBJ60A(LS)" display="ASMBJ60A(LS)"/>
    <hyperlink ref="C498" r:id="rId_hyperlink_497" tooltip="ASMBJ60CA(LS)" display="ASMBJ60CA(LS)"/>
    <hyperlink ref="C499" r:id="rId_hyperlink_498" tooltip="ASMBJ61A(LS)" display="ASMBJ61A(LS)"/>
    <hyperlink ref="C500" r:id="rId_hyperlink_499" tooltip="ASMBJ61CA(LS)" display="ASMBJ61CA(LS)"/>
    <hyperlink ref="C501" r:id="rId_hyperlink_500" tooltip="ASMBJ64A(LS)" display="ASMBJ64A(LS)"/>
    <hyperlink ref="C502" r:id="rId_hyperlink_501" tooltip="ASMBJ64CA(LS)" display="ASMBJ64CA(LS)"/>
    <hyperlink ref="C503" r:id="rId_hyperlink_502" tooltip="ASMBJ7.0A(LS)" display="ASMBJ7.0A(LS)"/>
    <hyperlink ref="C504" r:id="rId_hyperlink_503" tooltip="ASMBJ7.0CA(LS)" display="ASMBJ7.0CA(LS)"/>
    <hyperlink ref="C505" r:id="rId_hyperlink_504" tooltip="ASMBJ7.5A(LS)" display="ASMBJ7.5A(LS)"/>
    <hyperlink ref="C506" r:id="rId_hyperlink_505" tooltip="ASMBJ7.5CA(LS)" display="ASMBJ7.5CA(LS)"/>
    <hyperlink ref="C507" r:id="rId_hyperlink_506" tooltip="ASMBJ70A(LS)" display="ASMBJ70A(LS)"/>
    <hyperlink ref="C508" r:id="rId_hyperlink_507" tooltip="ASMBJ70CA(LS)" display="ASMBJ70CA(LS)"/>
    <hyperlink ref="C509" r:id="rId_hyperlink_508" tooltip="ASMBJ75A(LS)" display="ASMBJ75A(LS)"/>
    <hyperlink ref="C510" r:id="rId_hyperlink_509" tooltip="ASMBJ75CA(LS)" display="ASMBJ75CA(LS)"/>
    <hyperlink ref="C511" r:id="rId_hyperlink_510" tooltip="ASMBJ8.0A(LS)" display="ASMBJ8.0A(LS)"/>
    <hyperlink ref="C512" r:id="rId_hyperlink_511" tooltip="ASMBJ8.0CA(LS)" display="ASMBJ8.0CA(LS)"/>
    <hyperlink ref="C513" r:id="rId_hyperlink_512" tooltip="ASMBJ8.5A(LS)" display="ASMBJ8.5A(LS)"/>
    <hyperlink ref="C514" r:id="rId_hyperlink_513" tooltip="ASMBJ8.5CA(LS)" display="ASMBJ8.5CA(LS)"/>
    <hyperlink ref="C515" r:id="rId_hyperlink_514" tooltip="ASMBJ9.0A(LS)" display="ASMBJ9.0A(LS)"/>
    <hyperlink ref="C516" r:id="rId_hyperlink_515" tooltip="ASMBJ9.0CA(LS)" display="ASMBJ9.0CA(LS)"/>
    <hyperlink ref="C517" r:id="rId_hyperlink_516" tooltip="ASMCJ10A(LS)" display="ASMCJ10A(LS)"/>
    <hyperlink ref="C518" r:id="rId_hyperlink_517" tooltip="ASMCJ10CA(LS)" display="ASMCJ10CA(LS)"/>
    <hyperlink ref="C519" r:id="rId_hyperlink_518" tooltip="ASMCJ11A(LS)" display="ASMCJ11A(LS)"/>
    <hyperlink ref="C520" r:id="rId_hyperlink_519" tooltip="ASMCJ11CA(LS)" display="ASMCJ11CA(LS)"/>
    <hyperlink ref="C521" r:id="rId_hyperlink_520" tooltip="ASMCJ12A(LS)" display="ASMCJ12A(LS)"/>
    <hyperlink ref="C522" r:id="rId_hyperlink_521" tooltip="ASMCJ12CA(LS)" display="ASMCJ12CA(LS)"/>
    <hyperlink ref="C523" r:id="rId_hyperlink_522" tooltip="ASMCJ13A(LS)" display="ASMCJ13A(LS)"/>
    <hyperlink ref="C524" r:id="rId_hyperlink_523" tooltip="ASMCJ13CA(LS)" display="ASMCJ13CA(LS)"/>
    <hyperlink ref="C525" r:id="rId_hyperlink_524" tooltip="ASMCJ14A(LS)" display="ASMCJ14A(LS)"/>
    <hyperlink ref="C526" r:id="rId_hyperlink_525" tooltip="ASMCJ14CA(LS)" display="ASMCJ14CA(LS)"/>
    <hyperlink ref="C527" r:id="rId_hyperlink_526" tooltip="ASMCJ15A(LS)" display="ASMCJ15A(LS)"/>
    <hyperlink ref="C528" r:id="rId_hyperlink_527" tooltip="ASMCJ15CA(LS)" display="ASMCJ15CA(LS)"/>
    <hyperlink ref="C529" r:id="rId_hyperlink_528" tooltip="ASMCJ16A(LS)" display="ASMCJ16A(LS)"/>
    <hyperlink ref="C530" r:id="rId_hyperlink_529" tooltip="ASMCJ16CA(LS)" display="ASMCJ16CA(LS)"/>
    <hyperlink ref="C531" r:id="rId_hyperlink_530" tooltip="ASMCJ17A(LS)" display="ASMCJ17A(LS)"/>
    <hyperlink ref="C532" r:id="rId_hyperlink_531" tooltip="ASMCJ17CA(LS)" display="ASMCJ17CA(LS)"/>
    <hyperlink ref="C533" r:id="rId_hyperlink_532" tooltip="ASMCJ18A(LS)" display="ASMCJ18A(LS)"/>
    <hyperlink ref="C534" r:id="rId_hyperlink_533" tooltip="ASMCJ18CA(LS)" display="ASMCJ18CA(LS)"/>
    <hyperlink ref="C535" r:id="rId_hyperlink_534" tooltip="ASMCJ20A(LS)" display="ASMCJ20A(LS)"/>
    <hyperlink ref="C536" r:id="rId_hyperlink_535" tooltip="ASMCJ20CA(LS)" display="ASMCJ20CA(LS)"/>
    <hyperlink ref="C537" r:id="rId_hyperlink_536" tooltip="ASMCJ22A(LS)" display="ASMCJ22A(LS)"/>
    <hyperlink ref="C538" r:id="rId_hyperlink_537" tooltip="ASMCJ22CA(LS)" display="ASMCJ22CA(LS)"/>
    <hyperlink ref="C539" r:id="rId_hyperlink_538" tooltip="ASMCJ24A(LS)" display="ASMCJ24A(LS)"/>
    <hyperlink ref="C540" r:id="rId_hyperlink_539" tooltip="ASMCJ24CA(LS)" display="ASMCJ24CA(LS)"/>
    <hyperlink ref="C541" r:id="rId_hyperlink_540" tooltip="ASMCJ26A(LS)" display="ASMCJ26A(LS)"/>
    <hyperlink ref="C542" r:id="rId_hyperlink_541" tooltip="ASMCJ26CA(LS)" display="ASMCJ26CA(LS)"/>
    <hyperlink ref="C543" r:id="rId_hyperlink_542" tooltip="ASMCJ28A(LS)" display="ASMCJ28A(LS)"/>
    <hyperlink ref="C544" r:id="rId_hyperlink_543" tooltip="ASMCJ28CA(LS)" display="ASMCJ28CA(LS)"/>
    <hyperlink ref="C545" r:id="rId_hyperlink_544" tooltip="ASMCJ30A(LS)" display="ASMCJ30A(LS)"/>
    <hyperlink ref="C546" r:id="rId_hyperlink_545" tooltip="ASMCJ30CA(LS)" display="ASMCJ30CA(LS)"/>
    <hyperlink ref="C547" r:id="rId_hyperlink_546" tooltip="ASMCJ33A(LS)" display="ASMCJ33A(LS)"/>
    <hyperlink ref="C548" r:id="rId_hyperlink_547" tooltip="ASMCJ33CA(LS)" display="ASMCJ33CA(LS)"/>
    <hyperlink ref="C549" r:id="rId_hyperlink_548" tooltip="ASMCJ36A(LS)" display="ASMCJ36A(LS)"/>
    <hyperlink ref="C550" r:id="rId_hyperlink_549" tooltip="ASMCJ36CA(LS)" display="ASMCJ36CA(LS)"/>
    <hyperlink ref="C551" r:id="rId_hyperlink_550" tooltip="ASMCJ40A(LS)" display="ASMCJ40A(LS)"/>
    <hyperlink ref="C552" r:id="rId_hyperlink_551" tooltip="ASMCJ40CA(LS)" display="ASMCJ40CA(LS)"/>
    <hyperlink ref="C553" r:id="rId_hyperlink_552" tooltip="ASMCJ43A(LS)" display="ASMCJ43A(LS)"/>
    <hyperlink ref="C554" r:id="rId_hyperlink_553" tooltip="ASMCJ43CA(LS)" display="ASMCJ43CA(LS)"/>
    <hyperlink ref="C555" r:id="rId_hyperlink_554" tooltip="ASMCJ45A(LS)" display="ASMCJ45A(LS)"/>
    <hyperlink ref="C556" r:id="rId_hyperlink_555" tooltip="ASMCJ45CA(LS)" display="ASMCJ45CA(LS)"/>
    <hyperlink ref="C557" r:id="rId_hyperlink_556" tooltip="ASMCJ48A(LS)" display="ASMCJ48A(LS)"/>
    <hyperlink ref="C558" r:id="rId_hyperlink_557" tooltip="ASMCJ48CA(LS)" display="ASMCJ48CA(LS)"/>
    <hyperlink ref="C559" r:id="rId_hyperlink_558" tooltip="ASMCJ5.0A(LS)" display="ASMCJ5.0A(LS)"/>
    <hyperlink ref="C560" r:id="rId_hyperlink_559" tooltip="ASMCJ5.0CA(LS)" display="ASMCJ5.0CA(LS)"/>
    <hyperlink ref="C561" r:id="rId_hyperlink_560" tooltip="ASMCJ51A(LS)" display="ASMCJ51A(LS)"/>
    <hyperlink ref="C562" r:id="rId_hyperlink_561" tooltip="ASMCJ51CA(LS)" display="ASMCJ51CA(LS)"/>
    <hyperlink ref="C563" r:id="rId_hyperlink_562" tooltip="ASMCJ54A(LS)" display="ASMCJ54A(LS)"/>
    <hyperlink ref="C564" r:id="rId_hyperlink_563" tooltip="ASMCJ54CA(LS)" display="ASMCJ54CA(LS)"/>
    <hyperlink ref="C565" r:id="rId_hyperlink_564" tooltip="ASMCJ58A(LS)" display="ASMCJ58A(LS)"/>
    <hyperlink ref="C566" r:id="rId_hyperlink_565" tooltip="ASMCJ58CA(LS)" display="ASMCJ58CA(LS)"/>
    <hyperlink ref="C567" r:id="rId_hyperlink_566" tooltip="ASMCJ6.0A(LS)" display="ASMCJ6.0A(LS)"/>
    <hyperlink ref="C568" r:id="rId_hyperlink_567" tooltip="ASMCJ6.0CA(LS)" display="ASMCJ6.0CA(LS)"/>
    <hyperlink ref="C569" r:id="rId_hyperlink_568" tooltip="ASMCJ6.5A(LS)" display="ASMCJ6.5A(LS)"/>
    <hyperlink ref="C570" r:id="rId_hyperlink_569" tooltip="ASMCJ6.5CA(LS)" display="ASMCJ6.5CA(LS)"/>
    <hyperlink ref="C571" r:id="rId_hyperlink_570" tooltip="ASMCJ60A(LS)" display="ASMCJ60A(LS)"/>
    <hyperlink ref="C572" r:id="rId_hyperlink_571" tooltip="ASMCJ60CA(LS)" display="ASMCJ60CA(LS)"/>
    <hyperlink ref="C573" r:id="rId_hyperlink_572" tooltip="ASMCJ64A(LS)" display="ASMCJ64A(LS)"/>
    <hyperlink ref="C574" r:id="rId_hyperlink_573" tooltip="ASMCJ64CA(LS)" display="ASMCJ64CA(LS)"/>
    <hyperlink ref="C575" r:id="rId_hyperlink_574" tooltip="ASMCJ7.0A(LS)" display="ASMCJ7.0A(LS)"/>
    <hyperlink ref="C576" r:id="rId_hyperlink_575" tooltip="ASMCJ7.0CA(LS)" display="ASMCJ7.0CA(LS)"/>
    <hyperlink ref="C577" r:id="rId_hyperlink_576" tooltip="ASMCJ7.5A(LS)" display="ASMCJ7.5A(LS)"/>
    <hyperlink ref="C578" r:id="rId_hyperlink_577" tooltip="ASMCJ7.5CA(LS)" display="ASMCJ7.5CA(LS)"/>
    <hyperlink ref="C579" r:id="rId_hyperlink_578" tooltip="ASMCJ70A(LS)" display="ASMCJ70A(LS)"/>
    <hyperlink ref="C580" r:id="rId_hyperlink_579" tooltip="ASMCJ70CA(LS)" display="ASMCJ70CA(LS)"/>
    <hyperlink ref="C581" r:id="rId_hyperlink_580" tooltip="ASMCJ75A(LS)" display="ASMCJ75A(LS)"/>
    <hyperlink ref="C582" r:id="rId_hyperlink_581" tooltip="ASMCJ75CA(LS)" display="ASMCJ75CA(LS)"/>
    <hyperlink ref="C583" r:id="rId_hyperlink_582" tooltip="ASMCJ8.0A(LS)" display="ASMCJ8.0A(LS)"/>
    <hyperlink ref="C584" r:id="rId_hyperlink_583" tooltip="ASMCJ8.0CA(LS)" display="ASMCJ8.0CA(LS)"/>
    <hyperlink ref="C585" r:id="rId_hyperlink_584" tooltip="ASMCJ8.5A(LS)" display="ASMCJ8.5A(LS)"/>
    <hyperlink ref="C586" r:id="rId_hyperlink_585" tooltip="ASMCJ8.5CA(LS)" display="ASMCJ8.5CA(LS)"/>
    <hyperlink ref="C587" r:id="rId_hyperlink_586" tooltip="ASMCJ9.0A(LS)" display="ASMCJ9.0A(LS)"/>
    <hyperlink ref="C588" r:id="rId_hyperlink_587" tooltip="ASMCJ9.0CA(LS)" display="ASMCJ9.0CA(LS)"/>
    <hyperlink ref="C589" r:id="rId_hyperlink_588" tooltip="DFLT15AQ" display="DFLT15AQ"/>
    <hyperlink ref="C590" r:id="rId_hyperlink_589" tooltip="DFLT16AQ" display="DFLT16AQ"/>
    <hyperlink ref="C591" r:id="rId_hyperlink_590" tooltip="DFLT18AQ" display="DFLT18AQ"/>
    <hyperlink ref="C592" r:id="rId_hyperlink_591" tooltip="DFLT20AQ" display="DFLT20AQ"/>
    <hyperlink ref="C593" r:id="rId_hyperlink_592" tooltip="DFLT22AQ" display="DFLT22AQ"/>
    <hyperlink ref="C594" r:id="rId_hyperlink_593" tooltip="DFLT24AQ" display="DFLT24AQ"/>
    <hyperlink ref="C595" r:id="rId_hyperlink_594" tooltip="DFLT26AQ" display="DFLT26AQ"/>
    <hyperlink ref="C596" r:id="rId_hyperlink_595" tooltip="DFLT28AQ" display="DFLT28AQ"/>
    <hyperlink ref="C597" r:id="rId_hyperlink_596" tooltip="DFLT33AQ" display="DFLT33AQ"/>
    <hyperlink ref="C598" r:id="rId_hyperlink_597" tooltip="DFLT36AQ" display="DFLT36AQ"/>
    <hyperlink ref="C599" r:id="rId_hyperlink_598" tooltip="DFLT40AQ" display="DFLT40AQ"/>
    <hyperlink ref="C600" r:id="rId_hyperlink_599" tooltip="DFLT5V0AQ" display="DFLT5V0AQ"/>
    <hyperlink ref="C601" r:id="rId_hyperlink_600" tooltip="P6SMAJ10ADFQ" display="P6SMAJ10ADFQ"/>
    <hyperlink ref="C602" r:id="rId_hyperlink_601" tooltip="P6SMAJ11ADFQ" display="P6SMAJ11ADFQ"/>
    <hyperlink ref="C603" r:id="rId_hyperlink_602" tooltip="P6SMAJ12ADFQ" display="P6SMAJ12ADFQ"/>
    <hyperlink ref="C604" r:id="rId_hyperlink_603" tooltip="P6SMAJ13ADFQ" display="P6SMAJ13ADFQ"/>
    <hyperlink ref="C605" r:id="rId_hyperlink_604" tooltip="P6SMAJ14ADFQ" display="P6SMAJ14ADFQ"/>
    <hyperlink ref="C606" r:id="rId_hyperlink_605" tooltip="P6SMAJ15ADFQ" display="P6SMAJ15ADFQ"/>
    <hyperlink ref="C607" r:id="rId_hyperlink_606" tooltip="P6SMAJ16ADFQ" display="P6SMAJ16ADFQ"/>
    <hyperlink ref="C608" r:id="rId_hyperlink_607" tooltip="P6SMAJ17ADFQ" display="P6SMAJ17ADFQ"/>
    <hyperlink ref="C609" r:id="rId_hyperlink_608" tooltip="P6SMAJ18ADFQ" display="P6SMAJ18ADFQ"/>
    <hyperlink ref="C610" r:id="rId_hyperlink_609" tooltip="P6SMAJ20ADFQ" display="P6SMAJ20ADFQ"/>
    <hyperlink ref="C611" r:id="rId_hyperlink_610" tooltip="P6SMAJ22ADFQ" display="P6SMAJ22ADFQ"/>
    <hyperlink ref="C612" r:id="rId_hyperlink_611" tooltip="P6SMAJ24ADFQ" display="P6SMAJ24ADFQ"/>
    <hyperlink ref="C613" r:id="rId_hyperlink_612" tooltip="P6SMAJ26ADFQ" display="P6SMAJ26ADFQ"/>
    <hyperlink ref="C614" r:id="rId_hyperlink_613" tooltip="P6SMAJ28ADFQ" display="P6SMAJ28ADFQ"/>
    <hyperlink ref="C615" r:id="rId_hyperlink_614" tooltip="P6SMAJ33ADFQ" display="P6SMAJ33ADFQ"/>
    <hyperlink ref="C616" r:id="rId_hyperlink_615" tooltip="P6SMAJ36ADFQ" display="P6SMAJ36ADFQ"/>
    <hyperlink ref="C617" r:id="rId_hyperlink_616" tooltip="P6SMAJ40ADFQ" display="P6SMAJ40ADFQ"/>
    <hyperlink ref="C618" r:id="rId_hyperlink_617" tooltip="P6SMAJ43ADFQ" display="P6SMAJ43ADFQ"/>
    <hyperlink ref="C619" r:id="rId_hyperlink_618" tooltip="P6SMAJ45ADFQ" display="P6SMAJ45ADFQ"/>
    <hyperlink ref="C620" r:id="rId_hyperlink_619" tooltip="P6SMAJ48ADFQ" display="P6SMAJ48ADFQ"/>
    <hyperlink ref="C621" r:id="rId_hyperlink_620" tooltip="P6SMAJ5.0ADFQ" display="P6SMAJ5.0ADFQ"/>
    <hyperlink ref="C622" r:id="rId_hyperlink_621" tooltip="P6SMAJ51ADFQ" display="P6SMAJ51ADFQ"/>
    <hyperlink ref="C623" r:id="rId_hyperlink_622" tooltip="P6SMAJ54ADFQ" display="P6SMAJ54ADFQ"/>
    <hyperlink ref="C624" r:id="rId_hyperlink_623" tooltip="P6SMAJ58ADFQ" display="P6SMAJ58ADFQ"/>
    <hyperlink ref="C625" r:id="rId_hyperlink_624" tooltip="P6SMAJ6.0ADFQ" display="P6SMAJ6.0ADFQ"/>
    <hyperlink ref="C626" r:id="rId_hyperlink_625" tooltip="P6SMAJ6.5ADFQ" display="P6SMAJ6.5ADFQ"/>
    <hyperlink ref="C627" r:id="rId_hyperlink_626" tooltip="P6SMAJ60ADFQ" display="P6SMAJ60ADFQ"/>
    <hyperlink ref="C628" r:id="rId_hyperlink_627" tooltip="P6SMAJ64ADFQ" display="P6SMAJ64ADFQ"/>
    <hyperlink ref="C629" r:id="rId_hyperlink_628" tooltip="P6SMAJ7.0ADFQ" display="P6SMAJ7.0ADFQ"/>
    <hyperlink ref="C630" r:id="rId_hyperlink_629" tooltip="P6SMAJ7.5ADFQ" display="P6SMAJ7.5ADFQ"/>
    <hyperlink ref="C631" r:id="rId_hyperlink_630" tooltip="P6SMAJ70ADFQ" display="P6SMAJ70ADFQ"/>
    <hyperlink ref="C632" r:id="rId_hyperlink_631" tooltip="P6SMAJ75ADFQ" display="P6SMAJ75ADFQ"/>
    <hyperlink ref="C633" r:id="rId_hyperlink_632" tooltip="P6SMAJ78ADFQ" display="P6SMAJ78ADFQ"/>
    <hyperlink ref="C634" r:id="rId_hyperlink_633" tooltip="P6SMAJ8.0ADFQ" display="P6SMAJ8.0ADFQ"/>
    <hyperlink ref="C635" r:id="rId_hyperlink_634" tooltip="P6SMAJ8.5ADFQ" display="P6SMAJ8.5ADFQ"/>
    <hyperlink ref="C636" r:id="rId_hyperlink_635" tooltip="P6SMAJ85ADFQ" display="P6SMAJ85ADFQ"/>
    <hyperlink ref="C637" r:id="rId_hyperlink_636" tooltip="P6SMAJ9.0ADFQ" display="P6SMAJ9.0ADFQ"/>
    <hyperlink ref="C638" r:id="rId_hyperlink_637" tooltip="SMA6J10CAQ" display="SMA6J10CAQ"/>
    <hyperlink ref="C639" r:id="rId_hyperlink_638" tooltip="SMA6J13CAQ" display="SMA6J13CAQ"/>
    <hyperlink ref="C640" r:id="rId_hyperlink_639" tooltip="SMA6J15CAQ" display="SMA6J15CAQ"/>
    <hyperlink ref="C641" r:id="rId_hyperlink_640" tooltip="SMA6J18CAQ" display="SMA6J18CAQ"/>
    <hyperlink ref="C642" r:id="rId_hyperlink_641" tooltip="SMA6J20CAQ" display="SMA6J20CAQ"/>
    <hyperlink ref="C643" r:id="rId_hyperlink_642" tooltip="SMA6J22CAQ" display="SMA6J22CAQ"/>
    <hyperlink ref="C644" r:id="rId_hyperlink_643" tooltip="SMA6J24CAQ" display="SMA6J24CAQ"/>
    <hyperlink ref="C645" r:id="rId_hyperlink_644" tooltip="SMA6J30CAQ" display="SMA6J30CAQ"/>
    <hyperlink ref="C646" r:id="rId_hyperlink_645" tooltip="SMA6J33CAQ" display="SMA6J33CAQ"/>
    <hyperlink ref="C647" r:id="rId_hyperlink_646" tooltip="SMA6J36CAQ" display="SMA6J36CAQ"/>
    <hyperlink ref="C648" r:id="rId_hyperlink_647" tooltip="SMA6J40CAQ" display="SMA6J40CAQ"/>
    <hyperlink ref="C649" r:id="rId_hyperlink_648" tooltip="SMA6J43CAQ" display="SMA6J43CAQ"/>
    <hyperlink ref="C650" r:id="rId_hyperlink_649" tooltip="SMA6J45CAQ" display="SMA6J45CAQ"/>
    <hyperlink ref="C651" r:id="rId_hyperlink_650" tooltip="SMA6J48CAQ" display="SMA6J48CAQ"/>
    <hyperlink ref="C652" r:id="rId_hyperlink_651" tooltip="SMA6J5.0CAQ" display="SMA6J5.0CAQ"/>
    <hyperlink ref="C653" r:id="rId_hyperlink_652" tooltip="SMA6J58CAQ" display="SMA6J58CAQ"/>
    <hyperlink ref="C654" r:id="rId_hyperlink_653" tooltip="SMA6J6.5CAQ" display="SMA6J6.5CAQ"/>
    <hyperlink ref="C655" r:id="rId_hyperlink_654" tooltip="SMA6J70CAQ" display="SMA6J70CAQ"/>
    <hyperlink ref="C656" r:id="rId_hyperlink_655" tooltip="SMA6J8.5CAQ" display="SMA6J8.5CAQ"/>
    <hyperlink ref="C657" r:id="rId_hyperlink_656" tooltip="SMAJ100AQ" display="SMAJ100AQ"/>
    <hyperlink ref="C658" r:id="rId_hyperlink_657" tooltip="SMAJ100CAQ" display="SMAJ100CAQ"/>
    <hyperlink ref="C659" r:id="rId_hyperlink_658" tooltip="SMAJ10AQ" display="SMAJ10AQ"/>
    <hyperlink ref="C660" r:id="rId_hyperlink_659" tooltip="SMAJ10CAQ" display="SMAJ10CAQ"/>
    <hyperlink ref="C661" r:id="rId_hyperlink_660" tooltip="SMAJ11AQ" display="SMAJ11AQ"/>
    <hyperlink ref="C662" r:id="rId_hyperlink_661" tooltip="SMAJ11CAQ" display="SMAJ11CAQ"/>
    <hyperlink ref="C663" r:id="rId_hyperlink_662" tooltip="SMAJ12AQ" display="SMAJ12AQ"/>
    <hyperlink ref="C664" r:id="rId_hyperlink_663" tooltip="SMAJ12CAQ" display="SMAJ12CAQ"/>
    <hyperlink ref="C665" r:id="rId_hyperlink_664" tooltip="SMAJ13AQ" display="SMAJ13AQ"/>
    <hyperlink ref="C666" r:id="rId_hyperlink_665" tooltip="SMAJ13CAQ" display="SMAJ13CAQ"/>
    <hyperlink ref="C667" r:id="rId_hyperlink_666" tooltip="SMAJ14AQ" display="SMAJ14AQ"/>
    <hyperlink ref="C668" r:id="rId_hyperlink_667" tooltip="SMAJ14CAQ" display="SMAJ14CAQ"/>
    <hyperlink ref="C669" r:id="rId_hyperlink_668" tooltip="SMAJ15AQ" display="SMAJ15AQ"/>
    <hyperlink ref="C670" r:id="rId_hyperlink_669" tooltip="SMAJ15CAQ" display="SMAJ15CAQ"/>
    <hyperlink ref="C671" r:id="rId_hyperlink_670" tooltip="SMAJ16AQ" display="SMAJ16AQ"/>
    <hyperlink ref="C672" r:id="rId_hyperlink_671" tooltip="SMAJ16CAQ" display="SMAJ16CAQ"/>
    <hyperlink ref="C673" r:id="rId_hyperlink_672" tooltip="SMAJ170AQ" display="SMAJ170AQ"/>
    <hyperlink ref="C674" r:id="rId_hyperlink_673" tooltip="SMAJ170CAQ" display="SMAJ170CAQ"/>
    <hyperlink ref="C675" r:id="rId_hyperlink_674" tooltip="SMAJ17AQ" display="SMAJ17AQ"/>
    <hyperlink ref="C676" r:id="rId_hyperlink_675" tooltip="SMAJ17CAQ" display="SMAJ17CAQ"/>
    <hyperlink ref="C677" r:id="rId_hyperlink_676" tooltip="SMAJ18AQ" display="SMAJ18AQ"/>
    <hyperlink ref="C678" r:id="rId_hyperlink_677" tooltip="SMAJ18CAQ" display="SMAJ18CAQ"/>
    <hyperlink ref="C679" r:id="rId_hyperlink_678" tooltip="SMAJ200AQ" display="SMAJ200AQ"/>
    <hyperlink ref="C680" r:id="rId_hyperlink_679" tooltip="SMAJ200CAQ" display="SMAJ200CAQ"/>
    <hyperlink ref="C681" r:id="rId_hyperlink_680" tooltip="SMAJ20AQ" display="SMAJ20AQ"/>
    <hyperlink ref="C682" r:id="rId_hyperlink_681" tooltip="SMAJ20CAQ" display="SMAJ20CAQ"/>
    <hyperlink ref="C683" r:id="rId_hyperlink_682" tooltip="SMAJ22AQ" display="SMAJ22AQ"/>
    <hyperlink ref="C684" r:id="rId_hyperlink_683" tooltip="SMAJ22CAQ" display="SMAJ22CAQ"/>
    <hyperlink ref="C685" r:id="rId_hyperlink_684" tooltip="SMAJ24AQ" display="SMAJ24AQ"/>
    <hyperlink ref="C686" r:id="rId_hyperlink_685" tooltip="SMAJ24CAQ" display="SMAJ24CAQ"/>
    <hyperlink ref="C687" r:id="rId_hyperlink_686" tooltip="SMAJ26AQ" display="SMAJ26AQ"/>
    <hyperlink ref="C688" r:id="rId_hyperlink_687" tooltip="SMAJ26CAQ" display="SMAJ26CAQ"/>
    <hyperlink ref="C689" r:id="rId_hyperlink_688" tooltip="SMAJ28AQ" display="SMAJ28AQ"/>
    <hyperlink ref="C690" r:id="rId_hyperlink_689" tooltip="SMAJ28CAQ" display="SMAJ28CAQ"/>
    <hyperlink ref="C691" r:id="rId_hyperlink_690" tooltip="SMAJ30AQ" display="SMAJ30AQ"/>
    <hyperlink ref="C692" r:id="rId_hyperlink_691" tooltip="SMAJ30CAQ" display="SMAJ30CAQ"/>
    <hyperlink ref="C693" r:id="rId_hyperlink_692" tooltip="SMAJ33AQ" display="SMAJ33AQ"/>
    <hyperlink ref="C694" r:id="rId_hyperlink_693" tooltip="SMAJ33CAQ" display="SMAJ33CAQ"/>
    <hyperlink ref="C695" r:id="rId_hyperlink_694" tooltip="SMAJ36AQ" display="SMAJ36AQ"/>
    <hyperlink ref="C696" r:id="rId_hyperlink_695" tooltip="SMAJ36CAQ" display="SMAJ36CAQ"/>
    <hyperlink ref="C697" r:id="rId_hyperlink_696" tooltip="SMAJ40AQ" display="SMAJ40AQ"/>
    <hyperlink ref="C698" r:id="rId_hyperlink_697" tooltip="SMAJ40CAQ" display="SMAJ40CAQ"/>
    <hyperlink ref="C699" r:id="rId_hyperlink_698" tooltip="SMAJ43AQ" display="SMAJ43AQ"/>
    <hyperlink ref="C700" r:id="rId_hyperlink_699" tooltip="SMAJ43CAQ" display="SMAJ43CAQ"/>
    <hyperlink ref="C701" r:id="rId_hyperlink_700" tooltip="SMAJ48AQ" display="SMAJ48AQ"/>
    <hyperlink ref="C702" r:id="rId_hyperlink_701" tooltip="SMAJ48CAQ" display="SMAJ48CAQ"/>
    <hyperlink ref="C703" r:id="rId_hyperlink_702" tooltip="SMAJ5.0AQ" display="SMAJ5.0AQ"/>
    <hyperlink ref="C704" r:id="rId_hyperlink_703" tooltip="SMAJ5.0CAQ" display="SMAJ5.0CAQ"/>
    <hyperlink ref="C705" r:id="rId_hyperlink_704" tooltip="SMAJ51AQ" display="SMAJ51AQ"/>
    <hyperlink ref="C706" r:id="rId_hyperlink_705" tooltip="SMAJ51CAQ" display="SMAJ51CAQ"/>
    <hyperlink ref="C707" r:id="rId_hyperlink_706" tooltip="SMAJ54AQ" display="SMAJ54AQ"/>
    <hyperlink ref="C708" r:id="rId_hyperlink_707" tooltip="SMAJ54CAQ" display="SMAJ54CAQ"/>
    <hyperlink ref="C709" r:id="rId_hyperlink_708" tooltip="SMAJ58AQ" display="SMAJ58AQ"/>
    <hyperlink ref="C710" r:id="rId_hyperlink_709" tooltip="SMAJ58CAQ" display="SMAJ58CAQ"/>
    <hyperlink ref="C711" r:id="rId_hyperlink_710" tooltip="SMAJ6.0AQ" display="SMAJ6.0AQ"/>
    <hyperlink ref="C712" r:id="rId_hyperlink_711" tooltip="SMAJ6.0CAQ" display="SMAJ6.0CAQ"/>
    <hyperlink ref="C713" r:id="rId_hyperlink_712" tooltip="SMAJ60AQ" display="SMAJ60AQ"/>
    <hyperlink ref="C714" r:id="rId_hyperlink_713" tooltip="SMAJ60CAQ" display="SMAJ60CAQ"/>
    <hyperlink ref="C715" r:id="rId_hyperlink_714" tooltip="SMAJ64AQ" display="SMAJ64AQ"/>
    <hyperlink ref="C716" r:id="rId_hyperlink_715" tooltip="SMAJ64CAQ" display="SMAJ64CAQ"/>
    <hyperlink ref="C717" r:id="rId_hyperlink_716" tooltip="SMAJ7.5AQ" display="SMAJ7.5AQ"/>
    <hyperlink ref="C718" r:id="rId_hyperlink_717" tooltip="SMAJ7.5CAQ" display="SMAJ7.5CAQ"/>
    <hyperlink ref="C719" r:id="rId_hyperlink_718" tooltip="SMAJ70AQ" display="SMAJ70AQ"/>
    <hyperlink ref="C720" r:id="rId_hyperlink_719" tooltip="SMAJ70CAQ" display="SMAJ70CAQ"/>
    <hyperlink ref="C721" r:id="rId_hyperlink_720" tooltip="SMAJ75AQ" display="SMAJ75AQ"/>
    <hyperlink ref="C722" r:id="rId_hyperlink_721" tooltip="SMAJ75CAQ" display="SMAJ75CAQ"/>
    <hyperlink ref="C723" r:id="rId_hyperlink_722" tooltip="SMAJ78AQ" display="SMAJ78AQ"/>
    <hyperlink ref="C724" r:id="rId_hyperlink_723" tooltip="SMAJ78CAQ" display="SMAJ78CAQ"/>
    <hyperlink ref="C725" r:id="rId_hyperlink_724" tooltip="SMAJ8.5AQ" display="SMAJ8.5AQ"/>
    <hyperlink ref="C726" r:id="rId_hyperlink_725" tooltip="SMAJ8.5CAQ" display="SMAJ8.5CAQ"/>
    <hyperlink ref="C727" r:id="rId_hyperlink_726" tooltip="SMAJ85AQ" display="SMAJ85AQ"/>
    <hyperlink ref="C728" r:id="rId_hyperlink_727" tooltip="SMAJ85CAQ" display="SMAJ85CAQ"/>
    <hyperlink ref="C729" r:id="rId_hyperlink_728" tooltip="SMAJ9.0AQ" display="SMAJ9.0AQ"/>
    <hyperlink ref="C730" r:id="rId_hyperlink_729" tooltip="SMAJ9.0CAQ" display="SMAJ9.0CAQ"/>
    <hyperlink ref="C731" r:id="rId_hyperlink_730" tooltip="SMBJ100AQ" display="SMBJ100AQ"/>
    <hyperlink ref="C732" r:id="rId_hyperlink_731" tooltip="SMBJ100CAQ" display="SMBJ100CAQ"/>
    <hyperlink ref="C733" r:id="rId_hyperlink_732" tooltip="SMBJ110CAQ" display="SMBJ110CAQ"/>
    <hyperlink ref="C734" r:id="rId_hyperlink_733" tooltip="SMBJ12AQ" display="SMBJ12AQ"/>
    <hyperlink ref="C735" r:id="rId_hyperlink_734" tooltip="SMBJ12CAQ" display="SMBJ12CAQ"/>
    <hyperlink ref="C736" r:id="rId_hyperlink_735" tooltip="SMBJ130AQ" display="SMBJ130AQ"/>
    <hyperlink ref="C737" r:id="rId_hyperlink_736" tooltip="SMBJ130CAQ" display="SMBJ130CAQ"/>
    <hyperlink ref="C738" r:id="rId_hyperlink_737" tooltip="SMBJ14AQ" display="SMBJ14AQ"/>
    <hyperlink ref="C739" r:id="rId_hyperlink_738" tooltip="SMBJ14CAQ" display="SMBJ14CAQ"/>
    <hyperlink ref="C740" r:id="rId_hyperlink_739" tooltip="SMBJ15AQ" display="SMBJ15AQ"/>
    <hyperlink ref="C741" r:id="rId_hyperlink_740" tooltip="SMBJ15CAQ" display="SMBJ15CAQ"/>
    <hyperlink ref="C742" r:id="rId_hyperlink_741" tooltip="SMBJ16AQ" display="SMBJ16AQ"/>
    <hyperlink ref="C743" r:id="rId_hyperlink_742" tooltip="SMBJ16CAQ" display="SMBJ16CAQ"/>
    <hyperlink ref="C744" r:id="rId_hyperlink_743" tooltip="SMBJ17AQ" display="SMBJ17AQ"/>
    <hyperlink ref="C745" r:id="rId_hyperlink_744" tooltip="SMBJ17CAQ" display="SMBJ17CAQ"/>
    <hyperlink ref="C746" r:id="rId_hyperlink_745" tooltip="SMBJ18AQ" display="SMBJ18AQ"/>
    <hyperlink ref="C747" r:id="rId_hyperlink_746" tooltip="SMBJ18CAQ" display="SMBJ18CAQ"/>
    <hyperlink ref="C748" r:id="rId_hyperlink_747" tooltip="SMBJ20AQ" display="SMBJ20AQ"/>
    <hyperlink ref="C749" r:id="rId_hyperlink_748" tooltip="SMBJ20CAQ" display="SMBJ20CAQ"/>
    <hyperlink ref="C750" r:id="rId_hyperlink_749" tooltip="SMBJ22AQ" display="SMBJ22AQ"/>
    <hyperlink ref="C751" r:id="rId_hyperlink_750" tooltip="SMBJ22CAQ" display="SMBJ22CAQ"/>
    <hyperlink ref="C752" r:id="rId_hyperlink_751" tooltip="SMBJ24AQ" display="SMBJ24AQ"/>
    <hyperlink ref="C753" r:id="rId_hyperlink_752" tooltip="SMBJ24CAQ" display="SMBJ24CAQ"/>
    <hyperlink ref="C754" r:id="rId_hyperlink_753" tooltip="SMBJ26AQ" display="SMBJ26AQ"/>
    <hyperlink ref="C755" r:id="rId_hyperlink_754" tooltip="SMBJ26CAQ" display="SMBJ26CAQ"/>
    <hyperlink ref="C756" r:id="rId_hyperlink_755" tooltip="SMBJ28AQ" display="SMBJ28AQ"/>
    <hyperlink ref="C757" r:id="rId_hyperlink_756" tooltip="SMBJ28CAQ" display="SMBJ28CAQ"/>
    <hyperlink ref="C758" r:id="rId_hyperlink_757" tooltip="SMBJ30AQ" display="SMBJ30AQ"/>
    <hyperlink ref="C759" r:id="rId_hyperlink_758" tooltip="SMBJ30CAQ" display="SMBJ30CAQ"/>
    <hyperlink ref="C760" r:id="rId_hyperlink_759" tooltip="SMBJ33AQ" display="SMBJ33AQ"/>
    <hyperlink ref="C761" r:id="rId_hyperlink_760" tooltip="SMBJ33CAQ" display="SMBJ33CAQ"/>
    <hyperlink ref="C762" r:id="rId_hyperlink_761" tooltip="SMBJ36AQ" display="SMBJ36AQ"/>
    <hyperlink ref="C763" r:id="rId_hyperlink_762" tooltip="SMBJ36CAQ" display="SMBJ36CAQ"/>
    <hyperlink ref="C764" r:id="rId_hyperlink_763" tooltip="SMBJ40AQ" display="SMBJ40AQ"/>
    <hyperlink ref="C765" r:id="rId_hyperlink_764" tooltip="SMBJ40CAQ" display="SMBJ40CAQ"/>
    <hyperlink ref="C766" r:id="rId_hyperlink_765" tooltip="SMBJ45AQ" display="SMBJ45AQ"/>
    <hyperlink ref="C767" r:id="rId_hyperlink_766" tooltip="SMBJ45CAQ" display="SMBJ45CAQ"/>
    <hyperlink ref="C768" r:id="rId_hyperlink_767" tooltip="SMBJ5.0AQ" display="SMBJ5.0AQ"/>
    <hyperlink ref="C769" r:id="rId_hyperlink_768" tooltip="SMBJ5.0CAQ" display="SMBJ5.0CAQ"/>
    <hyperlink ref="C770" r:id="rId_hyperlink_769" tooltip="SMBJ51AQ" display="SMBJ51AQ"/>
    <hyperlink ref="C771" r:id="rId_hyperlink_770" tooltip="SMBJ51CAQ" display="SMBJ51CAQ"/>
    <hyperlink ref="C772" r:id="rId_hyperlink_771" tooltip="SMBJ58AQ" display="SMBJ58AQ"/>
    <hyperlink ref="C773" r:id="rId_hyperlink_772" tooltip="SMBJ58CAQ" display="SMBJ58CAQ"/>
    <hyperlink ref="C774" r:id="rId_hyperlink_773" tooltip="SMBJ6.5AQ" display="SMBJ6.5AQ"/>
    <hyperlink ref="C775" r:id="rId_hyperlink_774" tooltip="SMBJ6.5CAQ" display="SMBJ6.5CAQ"/>
    <hyperlink ref="C776" r:id="rId_hyperlink_775" tooltip="SMBJ60AQ" display="SMBJ60AQ"/>
    <hyperlink ref="C777" r:id="rId_hyperlink_776" tooltip="SMBJ60CAQ" display="SMBJ60CAQ"/>
    <hyperlink ref="C778" r:id="rId_hyperlink_777" tooltip="SMBJ64AQ" display="SMBJ64AQ"/>
    <hyperlink ref="C779" r:id="rId_hyperlink_778" tooltip="SMBJ64CAQ" display="SMBJ64CAQ"/>
    <hyperlink ref="C780" r:id="rId_hyperlink_779" tooltip="SMBJ7.0AQ" display="SMBJ7.0AQ"/>
    <hyperlink ref="C781" r:id="rId_hyperlink_780" tooltip="SMBJ7.0CAQ" display="SMBJ7.0CAQ"/>
    <hyperlink ref="C782" r:id="rId_hyperlink_781" tooltip="SMBJ70AQ" display="SMBJ70AQ"/>
    <hyperlink ref="C783" r:id="rId_hyperlink_782" tooltip="SMBJ70CAQ" display="SMBJ70CAQ"/>
    <hyperlink ref="C784" r:id="rId_hyperlink_783" tooltip="SMBJ75AQ" display="SMBJ75AQ"/>
    <hyperlink ref="C785" r:id="rId_hyperlink_784" tooltip="SMBJ75CAQ" display="SMBJ75CAQ"/>
    <hyperlink ref="C786" r:id="rId_hyperlink_785" tooltip="SMBJ85AQ" display="SMBJ85AQ"/>
    <hyperlink ref="C787" r:id="rId_hyperlink_786" tooltip="SMBJ85CAQ" display="SMBJ85CAQ"/>
    <hyperlink ref="C788" r:id="rId_hyperlink_787" tooltip="SMCJ100AQ" display="SMCJ100AQ"/>
    <hyperlink ref="C789" r:id="rId_hyperlink_788" tooltip="SMCJ100CAQ" display="SMCJ100CAQ"/>
    <hyperlink ref="C790" r:id="rId_hyperlink_789" tooltip="SMCJ10AQ" display="SMCJ10AQ"/>
    <hyperlink ref="C791" r:id="rId_hyperlink_790" tooltip="SMCJ10CAQ" display="SMCJ10CAQ"/>
    <hyperlink ref="C792" r:id="rId_hyperlink_791" tooltip="SMCJ110AQ" display="SMCJ110AQ"/>
    <hyperlink ref="C793" r:id="rId_hyperlink_792" tooltip="SMCJ110CAQ" display="SMCJ110CAQ"/>
    <hyperlink ref="C794" r:id="rId_hyperlink_793" tooltip="SMCJ11AQ" display="SMCJ11AQ"/>
    <hyperlink ref="C795" r:id="rId_hyperlink_794" tooltip="SMCJ11CAQ" display="SMCJ11CAQ"/>
    <hyperlink ref="C796" r:id="rId_hyperlink_795" tooltip="SMCJ120AQ" display="SMCJ120AQ"/>
    <hyperlink ref="C797" r:id="rId_hyperlink_796" tooltip="SMCJ120CAQ" display="SMCJ120CAQ"/>
    <hyperlink ref="C798" r:id="rId_hyperlink_797" tooltip="SMCJ12AQ" display="SMCJ12AQ"/>
    <hyperlink ref="C799" r:id="rId_hyperlink_798" tooltip="SMCJ12CAQ" display="SMCJ12CAQ"/>
    <hyperlink ref="C800" r:id="rId_hyperlink_799" tooltip="SMCJ130AQ" display="SMCJ130AQ"/>
    <hyperlink ref="C801" r:id="rId_hyperlink_800" tooltip="SMCJ130CAQ" display="SMCJ130CAQ"/>
    <hyperlink ref="C802" r:id="rId_hyperlink_801" tooltip="SMCJ13AQ" display="SMCJ13AQ"/>
    <hyperlink ref="C803" r:id="rId_hyperlink_802" tooltip="SMCJ13CAQ" display="SMCJ13CAQ"/>
    <hyperlink ref="C804" r:id="rId_hyperlink_803" tooltip="SMCJ14AQ" display="SMCJ14AQ"/>
    <hyperlink ref="C805" r:id="rId_hyperlink_804" tooltip="SMCJ14CAQ" display="SMCJ14CAQ"/>
    <hyperlink ref="C806" r:id="rId_hyperlink_805" tooltip="SMCJ150AQ" display="SMCJ150AQ"/>
    <hyperlink ref="C807" r:id="rId_hyperlink_806" tooltip="SMCJ150CAQ" display="SMCJ150CAQ"/>
    <hyperlink ref="C808" r:id="rId_hyperlink_807" tooltip="SMCJ15AQ" display="SMCJ15AQ"/>
    <hyperlink ref="C809" r:id="rId_hyperlink_808" tooltip="SMCJ15CAQ" display="SMCJ15CAQ"/>
    <hyperlink ref="C810" r:id="rId_hyperlink_809" tooltip="SMCJ160AQ" display="SMCJ160AQ"/>
    <hyperlink ref="C811" r:id="rId_hyperlink_810" tooltip="SMCJ160CAQ" display="SMCJ160CAQ"/>
    <hyperlink ref="C812" r:id="rId_hyperlink_811" tooltip="SMCJ16AQ" display="SMCJ16AQ"/>
    <hyperlink ref="C813" r:id="rId_hyperlink_812" tooltip="SMCJ16CAQ" display="SMCJ16CAQ"/>
    <hyperlink ref="C814" r:id="rId_hyperlink_813" tooltip="SMCJ170AQ" display="SMCJ170AQ"/>
    <hyperlink ref="C815" r:id="rId_hyperlink_814" tooltip="SMCJ170CAQ" display="SMCJ170CAQ"/>
    <hyperlink ref="C816" r:id="rId_hyperlink_815" tooltip="SMCJ17AQ" display="SMCJ17AQ"/>
    <hyperlink ref="C817" r:id="rId_hyperlink_816" tooltip="SMCJ17CAQ" display="SMCJ17CAQ"/>
    <hyperlink ref="C818" r:id="rId_hyperlink_817" tooltip="SMCJ18AQ" display="SMCJ18AQ"/>
    <hyperlink ref="C819" r:id="rId_hyperlink_818" tooltip="SMCJ18CAQ" display="SMCJ18CAQ"/>
    <hyperlink ref="C820" r:id="rId_hyperlink_819" tooltip="SMCJ20AQ" display="SMCJ20AQ"/>
    <hyperlink ref="C821" r:id="rId_hyperlink_820" tooltip="SMCJ20CAQ" display="SMCJ20CAQ"/>
    <hyperlink ref="C822" r:id="rId_hyperlink_821" tooltip="SMCJ22AQ" display="SMCJ22AQ"/>
    <hyperlink ref="C823" r:id="rId_hyperlink_822" tooltip="SMCJ22CAQ" display="SMCJ22CAQ"/>
    <hyperlink ref="C824" r:id="rId_hyperlink_823" tooltip="SMCJ24AQ" display="SMCJ24AQ"/>
    <hyperlink ref="C825" r:id="rId_hyperlink_824" tooltip="SMCJ24CAQ" display="SMCJ24CAQ"/>
    <hyperlink ref="C826" r:id="rId_hyperlink_825" tooltip="SMCJ26AQ" display="SMCJ26AQ"/>
    <hyperlink ref="C827" r:id="rId_hyperlink_826" tooltip="SMCJ26CAQ" display="SMCJ26CAQ"/>
    <hyperlink ref="C828" r:id="rId_hyperlink_827" tooltip="SMCJ28AQ" display="SMCJ28AQ"/>
    <hyperlink ref="C829" r:id="rId_hyperlink_828" tooltip="SMCJ28CAQ" display="SMCJ28CAQ"/>
    <hyperlink ref="C830" r:id="rId_hyperlink_829" tooltip="SMCJ30AQ" display="SMCJ30AQ"/>
    <hyperlink ref="C831" r:id="rId_hyperlink_830" tooltip="SMCJ30CAQ" display="SMCJ30CAQ"/>
    <hyperlink ref="C832" r:id="rId_hyperlink_831" tooltip="SMCJ33AQ" display="SMCJ33AQ"/>
    <hyperlink ref="C833" r:id="rId_hyperlink_832" tooltip="SMCJ33CAQ" display="SMCJ33CAQ"/>
    <hyperlink ref="C834" r:id="rId_hyperlink_833" tooltip="SMCJ36AQ" display="SMCJ36AQ"/>
    <hyperlink ref="C835" r:id="rId_hyperlink_834" tooltip="SMCJ36CAQ" display="SMCJ36CAQ"/>
    <hyperlink ref="C836" r:id="rId_hyperlink_835" tooltip="SMCJ40AQ" display="SMCJ40AQ"/>
    <hyperlink ref="C837" r:id="rId_hyperlink_836" tooltip="SMCJ40CAQ" display="SMCJ40CAQ"/>
    <hyperlink ref="C838" r:id="rId_hyperlink_837" tooltip="SMCJ48AQ" display="SMCJ48AQ"/>
    <hyperlink ref="C839" r:id="rId_hyperlink_838" tooltip="SMCJ48CAQ" display="SMCJ48CAQ"/>
    <hyperlink ref="C840" r:id="rId_hyperlink_839" tooltip="SMCJ5.0AQ" display="SMCJ5.0AQ"/>
    <hyperlink ref="C841" r:id="rId_hyperlink_840" tooltip="SMCJ5.0CAQ" display="SMCJ5.0CAQ"/>
    <hyperlink ref="C842" r:id="rId_hyperlink_841" tooltip="SMCJ51CAQ" display="SMCJ51CAQ"/>
    <hyperlink ref="C843" r:id="rId_hyperlink_842" tooltip="SMCJ54AQ" display="SMCJ54AQ"/>
    <hyperlink ref="C844" r:id="rId_hyperlink_843" tooltip="SMCJ54CAQ" display="SMCJ54CAQ"/>
    <hyperlink ref="C845" r:id="rId_hyperlink_844" tooltip="SMCJ58AQ" display="SMCJ58AQ"/>
    <hyperlink ref="C846" r:id="rId_hyperlink_845" tooltip="SMCJ58CAQ" display="SMCJ58CAQ"/>
    <hyperlink ref="C847" r:id="rId_hyperlink_846" tooltip="SMCJ6.0AQ" display="SMCJ6.0AQ"/>
    <hyperlink ref="C848" r:id="rId_hyperlink_847" tooltip="SMCJ6.0CAQ" display="SMCJ6.0CAQ"/>
    <hyperlink ref="C849" r:id="rId_hyperlink_848" tooltip="SMCJ6.5AQ" display="SMCJ6.5AQ"/>
    <hyperlink ref="C850" r:id="rId_hyperlink_849" tooltip="SMCJ6.5CAQ" display="SMCJ6.5CAQ"/>
    <hyperlink ref="C851" r:id="rId_hyperlink_850" tooltip="SMCJ60AQ" display="SMCJ60AQ"/>
    <hyperlink ref="C852" r:id="rId_hyperlink_851" tooltip="SMCJ60CAQ" display="SMCJ60CAQ"/>
    <hyperlink ref="C853" r:id="rId_hyperlink_852" tooltip="SMCJ64AQ" display="SMCJ64AQ"/>
    <hyperlink ref="C854" r:id="rId_hyperlink_853" tooltip="SMCJ64CAQ" display="SMCJ64CAQ"/>
    <hyperlink ref="C855" r:id="rId_hyperlink_854" tooltip="SMCJ7.0AQ" display="SMCJ7.0AQ"/>
    <hyperlink ref="C856" r:id="rId_hyperlink_855" tooltip="SMCJ7.0CAQ" display="SMCJ7.0CAQ"/>
    <hyperlink ref="C857" r:id="rId_hyperlink_856" tooltip="SMCJ7.5AQ" display="SMCJ7.5AQ"/>
    <hyperlink ref="C858" r:id="rId_hyperlink_857" tooltip="SMCJ7.5CAQ" display="SMCJ7.5CAQ"/>
    <hyperlink ref="C859" r:id="rId_hyperlink_858" tooltip="SMCJ70AQ" display="SMCJ70AQ"/>
    <hyperlink ref="C860" r:id="rId_hyperlink_859" tooltip="SMCJ70CAQ" display="SMCJ70CAQ"/>
    <hyperlink ref="C861" r:id="rId_hyperlink_860" tooltip="SMCJ75AQ" display="SMCJ75AQ"/>
    <hyperlink ref="C862" r:id="rId_hyperlink_861" tooltip="SMCJ75CAQ" display="SMCJ75CAQ"/>
    <hyperlink ref="C863" r:id="rId_hyperlink_862" tooltip="SMCJ78AQ" display="SMCJ78AQ"/>
    <hyperlink ref="C864" r:id="rId_hyperlink_863" tooltip="SMCJ78CAQ" display="SMCJ78CAQ"/>
    <hyperlink ref="C865" r:id="rId_hyperlink_864" tooltip="SMCJ8.0AQ" display="SMCJ8.0AQ"/>
    <hyperlink ref="C866" r:id="rId_hyperlink_865" tooltip="SMCJ8.0CAQ" display="SMCJ8.0CAQ"/>
    <hyperlink ref="C867" r:id="rId_hyperlink_866" tooltip="SMCJ8.5AQ" display="SMCJ8.5AQ"/>
    <hyperlink ref="C868" r:id="rId_hyperlink_867" tooltip="SMCJ8.5CAQ" display="SMCJ8.5CAQ"/>
    <hyperlink ref="C869" r:id="rId_hyperlink_868" tooltip="SMCJ85AQ" display="SMCJ85AQ"/>
    <hyperlink ref="C870" r:id="rId_hyperlink_869" tooltip="SMCJ85CAQ" display="SMCJ85CAQ"/>
    <hyperlink ref="C871" r:id="rId_hyperlink_870" tooltip="SMCJ9.0AQ" display="SMCJ9.0AQ"/>
    <hyperlink ref="C872" r:id="rId_hyperlink_871" tooltip="SMCJ9.0CAQ" display="SMCJ9.0CAQ"/>
    <hyperlink ref="C873" r:id="rId_hyperlink_872" tooltip="SMCJ90AQ" display="SMCJ90AQ"/>
    <hyperlink ref="C874" r:id="rId_hyperlink_873" tooltip="SMCJ90CAQ" display="SMCJ90CAQ"/>
    <hyperlink ref="B2" r:id="rId_hyperlink_874" tooltip="https://www.diodes.com/assets/Datasheets/ds40742.pdf" display="https://www.diodes.com/assets/Datasheets/ds40742.pdf"/>
    <hyperlink ref="B3" r:id="rId_hyperlink_875" tooltip="https://www.diodes.com/assets/Datasheets/ds40742.pdf" display="https://www.diodes.com/assets/Datasheets/ds40742.pdf"/>
    <hyperlink ref="B4" r:id="rId_hyperlink_876" tooltip="https://www.diodes.com/assets/Datasheets/ds40742.pdf" display="https://www.diodes.com/assets/Datasheets/ds40742.pdf"/>
    <hyperlink ref="B5" r:id="rId_hyperlink_877" tooltip="https://www.diodes.com/assets/Datasheets/ds40742.pdf" display="https://www.diodes.com/assets/Datasheets/ds40742.pdf"/>
    <hyperlink ref="B6" r:id="rId_hyperlink_878" tooltip="https://www.diodes.com/assets/Datasheets/ds40742.pdf" display="https://www.diodes.com/assets/Datasheets/ds40742.pdf"/>
    <hyperlink ref="B7" r:id="rId_hyperlink_879" tooltip="https://www.diodes.com/assets/Datasheets/ds40742.pdf" display="https://www.diodes.com/assets/Datasheets/ds40742.pdf"/>
    <hyperlink ref="B8" r:id="rId_hyperlink_880" tooltip="https://www.diodes.com/assets/Datasheets/ds40742.pdf" display="https://www.diodes.com/assets/Datasheets/ds40742.pdf"/>
    <hyperlink ref="B9" r:id="rId_hyperlink_881" tooltip="https://www.diodes.com/assets/Datasheets/ds40742.pdf" display="https://www.diodes.com/assets/Datasheets/ds40742.pdf"/>
    <hyperlink ref="B10" r:id="rId_hyperlink_882" tooltip="https://www.diodes.com/assets/Datasheets/ds40742.pdf" display="https://www.diodes.com/assets/Datasheets/ds40742.pdf"/>
    <hyperlink ref="B11" r:id="rId_hyperlink_883" tooltip="https://www.diodes.com/assets/Datasheets/ds40742.pdf" display="https://www.diodes.com/assets/Datasheets/ds40742.pdf"/>
    <hyperlink ref="B12" r:id="rId_hyperlink_884" tooltip="https://www.diodes.com/assets/Datasheets/ds40742.pdf" display="https://www.diodes.com/assets/Datasheets/ds40742.pdf"/>
    <hyperlink ref="B13" r:id="rId_hyperlink_885" tooltip="https://www.diodes.com/assets/Datasheets/ds40742.pdf" display="https://www.diodes.com/assets/Datasheets/ds40742.pdf"/>
    <hyperlink ref="B14" r:id="rId_hyperlink_886" tooltip="https://www.diodes.com/assets/Datasheets/ds40742.pdf" display="https://www.diodes.com/assets/Datasheets/ds40742.pdf"/>
    <hyperlink ref="B15" r:id="rId_hyperlink_887" tooltip="https://www.diodes.com/assets/Datasheets/ds40742.pdf" display="https://www.diodes.com/assets/Datasheets/ds40742.pdf"/>
    <hyperlink ref="B16" r:id="rId_hyperlink_888" tooltip="https://www.diodes.com/assets/Datasheets/ds40742.pdf" display="https://www.diodes.com/assets/Datasheets/ds40742.pdf"/>
    <hyperlink ref="B17" r:id="rId_hyperlink_889" tooltip="https://www.diodes.com/assets/Datasheets/ds40742.pdf" display="https://www.diodes.com/assets/Datasheets/ds40742.pdf"/>
    <hyperlink ref="B18" r:id="rId_hyperlink_890" tooltip="https://www.diodes.com/assets/Datasheets/ds40742.pdf" display="https://www.diodes.com/assets/Datasheets/ds40742.pdf"/>
    <hyperlink ref="B19" r:id="rId_hyperlink_891" tooltip="https://www.diodes.com/assets/Datasheets/ds40742.pdf" display="https://www.diodes.com/assets/Datasheets/ds40742.pdf"/>
    <hyperlink ref="B20" r:id="rId_hyperlink_892" tooltip="https://www.diodes.com/assets/Datasheets/ds40742.pdf" display="https://www.diodes.com/assets/Datasheets/ds40742.pdf"/>
    <hyperlink ref="B21" r:id="rId_hyperlink_893" tooltip="https://www.diodes.com/assets/Datasheets/ds40742.pdf" display="https://www.diodes.com/assets/Datasheets/ds40742.pdf"/>
    <hyperlink ref="B22" r:id="rId_hyperlink_894" tooltip="https://www.diodes.com/assets/Datasheets/ds40742.pdf" display="https://www.diodes.com/assets/Datasheets/ds40742.pdf"/>
    <hyperlink ref="B23" r:id="rId_hyperlink_895" tooltip="https://www.diodes.com/assets/Datasheets/A3_0SMCJ_SERIES_LS.pdf" display="https://www.diodes.com/assets/Datasheets/A3_0SMCJ_SERIES_LS.pdf"/>
    <hyperlink ref="B24" r:id="rId_hyperlink_896" tooltip="https://www.diodes.com/assets/Datasheets/A3_0SMCJ_SERIES_LS.pdf" display="https://www.diodes.com/assets/Datasheets/A3_0SMCJ_SERIES_LS.pdf"/>
    <hyperlink ref="B25" r:id="rId_hyperlink_897" tooltip="https://www.diodes.com/assets/Datasheets/A3_0SMCJ_SERIES_LS.pdf" display="https://www.diodes.com/assets/Datasheets/A3_0SMCJ_SERIES_LS.pdf"/>
    <hyperlink ref="B26" r:id="rId_hyperlink_898" tooltip="https://www.diodes.com/assets/Datasheets/A3_0SMCJ_SERIES_LS.pdf" display="https://www.diodes.com/assets/Datasheets/A3_0SMCJ_SERIES_LS.pdf"/>
    <hyperlink ref="B27" r:id="rId_hyperlink_899" tooltip="https://www.diodes.com/assets/Datasheets/A3_0SMCJ_SERIES_LS.pdf" display="https://www.diodes.com/assets/Datasheets/A3_0SMCJ_SERIES_LS.pdf"/>
    <hyperlink ref="B28" r:id="rId_hyperlink_900" tooltip="https://www.diodes.com/assets/Datasheets/A3_0SMCJ_SERIES_LS.pdf" display="https://www.diodes.com/assets/Datasheets/A3_0SMCJ_SERIES_LS.pdf"/>
    <hyperlink ref="B29" r:id="rId_hyperlink_901" tooltip="https://www.diodes.com/assets/Datasheets/A3_0SMCJ_SERIES_LS.pdf" display="https://www.diodes.com/assets/Datasheets/A3_0SMCJ_SERIES_LS.pdf"/>
    <hyperlink ref="B30" r:id="rId_hyperlink_902" tooltip="https://www.diodes.com/assets/Datasheets/A3_0SMCJ_SERIES_LS.pdf" display="https://www.diodes.com/assets/Datasheets/A3_0SMCJ_SERIES_LS.pdf"/>
    <hyperlink ref="B31" r:id="rId_hyperlink_903" tooltip="https://www.diodes.com/assets/Datasheets/A3_0SMCJ_SERIES_LS.pdf" display="https://www.diodes.com/assets/Datasheets/A3_0SMCJ_SERIES_LS.pdf"/>
    <hyperlink ref="B32" r:id="rId_hyperlink_904" tooltip="https://www.diodes.com/assets/Datasheets/A3_0SMCJ_SERIES_LS.pdf" display="https://www.diodes.com/assets/Datasheets/A3_0SMCJ_SERIES_LS.pdf"/>
    <hyperlink ref="B33" r:id="rId_hyperlink_905" tooltip="https://www.diodes.com/assets/Datasheets/A3_0SMCJ_SERIES_LS.pdf" display="https://www.diodes.com/assets/Datasheets/A3_0SMCJ_SERIES_LS.pdf"/>
    <hyperlink ref="B34" r:id="rId_hyperlink_906" tooltip="https://www.diodes.com/assets/Datasheets/A3_0SMCJ_SERIES_LS.pdf" display="https://www.diodes.com/assets/Datasheets/A3_0SMCJ_SERIES_LS.pdf"/>
    <hyperlink ref="B35" r:id="rId_hyperlink_907" tooltip="https://www.diodes.com/assets/Datasheets/A3_0SMCJ_SERIES_LS.pdf" display="https://www.diodes.com/assets/Datasheets/A3_0SMCJ_SERIES_LS.pdf"/>
    <hyperlink ref="B36" r:id="rId_hyperlink_908" tooltip="https://www.diodes.com/assets/Datasheets/A3_0SMCJ_SERIES_LS.pdf" display="https://www.diodes.com/assets/Datasheets/A3_0SMCJ_SERIES_LS.pdf"/>
    <hyperlink ref="B37" r:id="rId_hyperlink_909" tooltip="https://www.diodes.com/assets/Datasheets/A3_0SMCJ_SERIES_LS.pdf" display="https://www.diodes.com/assets/Datasheets/A3_0SMCJ_SERIES_LS.pdf"/>
    <hyperlink ref="B38" r:id="rId_hyperlink_910" tooltip="https://www.diodes.com/assets/Datasheets/A3_0SMCJ_SERIES_LS.pdf" display="https://www.diodes.com/assets/Datasheets/A3_0SMCJ_SERIES_LS.pdf"/>
    <hyperlink ref="B39" r:id="rId_hyperlink_911" tooltip="https://www.diodes.com/assets/Datasheets/A3_0SMCJ_SERIES_LS.pdf" display="https://www.diodes.com/assets/Datasheets/A3_0SMCJ_SERIES_LS.pdf"/>
    <hyperlink ref="B40" r:id="rId_hyperlink_912" tooltip="https://www.diodes.com/assets/Datasheets/A3_0SMCJ_SERIES_LS.pdf" display="https://www.diodes.com/assets/Datasheets/A3_0SMCJ_SERIES_LS.pdf"/>
    <hyperlink ref="B41" r:id="rId_hyperlink_913" tooltip="https://www.diodes.com/assets/Datasheets/A3_0SMCJ_SERIES_LS.pdf" display="https://www.diodes.com/assets/Datasheets/A3_0SMCJ_SERIES_LS.pdf"/>
    <hyperlink ref="B42" r:id="rId_hyperlink_914" tooltip="https://www.diodes.com/assets/Datasheets/A3_0SMCJ_SERIES_LS.pdf" display="https://www.diodes.com/assets/Datasheets/A3_0SMCJ_SERIES_LS.pdf"/>
    <hyperlink ref="B43" r:id="rId_hyperlink_915" tooltip="https://www.diodes.com/assets/Datasheets/A3_0SMCJ_SERIES_LS.pdf" display="https://www.diodes.com/assets/Datasheets/A3_0SMCJ_SERIES_LS.pdf"/>
    <hyperlink ref="B44" r:id="rId_hyperlink_916" tooltip="https://www.diodes.com/assets/Datasheets/A3_0SMCJ_SERIES_LS.pdf" display="https://www.diodes.com/assets/Datasheets/A3_0SMCJ_SERIES_LS.pdf"/>
    <hyperlink ref="B45" r:id="rId_hyperlink_917" tooltip="https://www.diodes.com/assets/Datasheets/A3_0SMCJ_SERIES_LS.pdf" display="https://www.diodes.com/assets/Datasheets/A3_0SMCJ_SERIES_LS.pdf"/>
    <hyperlink ref="B46" r:id="rId_hyperlink_918" tooltip="https://www.diodes.com/assets/Datasheets/A3_0SMCJ_SERIES_LS.pdf" display="https://www.diodes.com/assets/Datasheets/A3_0SMCJ_SERIES_LS.pdf"/>
    <hyperlink ref="B47" r:id="rId_hyperlink_919" tooltip="https://www.diodes.com/assets/Datasheets/A3_0SMCJ_SERIES_LS.pdf" display="https://www.diodes.com/assets/Datasheets/A3_0SMCJ_SERIES_LS.pdf"/>
    <hyperlink ref="B48" r:id="rId_hyperlink_920" tooltip="https://www.diodes.com/assets/Datasheets/A3_0SMCJ_SERIES_LS.pdf" display="https://www.diodes.com/assets/Datasheets/A3_0SMCJ_SERIES_LS.pdf"/>
    <hyperlink ref="B49" r:id="rId_hyperlink_921" tooltip="https://www.diodes.com/assets/Datasheets/A3_0SMCJ_SERIES_LS.pdf" display="https://www.diodes.com/assets/Datasheets/A3_0SMCJ_SERIES_LS.pdf"/>
    <hyperlink ref="B50" r:id="rId_hyperlink_922" tooltip="https://www.diodes.com/assets/Datasheets/A3_0SMCJ_SERIES_LS.pdf" display="https://www.diodes.com/assets/Datasheets/A3_0SMCJ_SERIES_LS.pdf"/>
    <hyperlink ref="B51" r:id="rId_hyperlink_923" tooltip="https://www.diodes.com/assets/Datasheets/A3_0SMCJ_SERIES_LS.pdf" display="https://www.diodes.com/assets/Datasheets/A3_0SMCJ_SERIES_LS.pdf"/>
    <hyperlink ref="B52" r:id="rId_hyperlink_924" tooltip="https://www.diodes.com/assets/Datasheets/A3_0SMCJ_SERIES_LS.pdf" display="https://www.diodes.com/assets/Datasheets/A3_0SMCJ_SERIES_LS.pdf"/>
    <hyperlink ref="B53" r:id="rId_hyperlink_925" tooltip="https://www.diodes.com/assets/Datasheets/A3_0SMCJ_SERIES_LS.pdf" display="https://www.diodes.com/assets/Datasheets/A3_0SMCJ_SERIES_LS.pdf"/>
    <hyperlink ref="B54" r:id="rId_hyperlink_926" tooltip="https://www.diodes.com/assets/Datasheets/A3_0SMCJ_SERIES_LS.pdf" display="https://www.diodes.com/assets/Datasheets/A3_0SMCJ_SERIES_LS.pdf"/>
    <hyperlink ref="B55" r:id="rId_hyperlink_927" tooltip="https://www.diodes.com/assets/Datasheets/A3_0SMCJ_SERIES_LS.pdf" display="https://www.diodes.com/assets/Datasheets/A3_0SMCJ_SERIES_LS.pdf"/>
    <hyperlink ref="B56" r:id="rId_hyperlink_928" tooltip="https://www.diodes.com/assets/Datasheets/A3_0SMCJ_SERIES_LS.pdf" display="https://www.diodes.com/assets/Datasheets/A3_0SMCJ_SERIES_LS.pdf"/>
    <hyperlink ref="B57" r:id="rId_hyperlink_929" tooltip="https://www.diodes.com/assets/Datasheets/A3_0SMCJ_SERIES_LS.pdf" display="https://www.diodes.com/assets/Datasheets/A3_0SMCJ_SERIES_LS.pdf"/>
    <hyperlink ref="B58" r:id="rId_hyperlink_930" tooltip="https://www.diodes.com/assets/Datasheets/A3_0SMCJ_SERIES_LS.pdf" display="https://www.diodes.com/assets/Datasheets/A3_0SMCJ_SERIES_LS.pdf"/>
    <hyperlink ref="B59" r:id="rId_hyperlink_931" tooltip="https://www.diodes.com/assets/Datasheets/A3_0SMCJ_SERIES_LS.pdf" display="https://www.diodes.com/assets/Datasheets/A3_0SMCJ_SERIES_LS.pdf"/>
    <hyperlink ref="B60" r:id="rId_hyperlink_932" tooltip="https://www.diodes.com/assets/Datasheets/A3_0SMCJ_SERIES_LS.pdf" display="https://www.diodes.com/assets/Datasheets/A3_0SMCJ_SERIES_LS.pdf"/>
    <hyperlink ref="B61" r:id="rId_hyperlink_933" tooltip="https://www.diodes.com/assets/Datasheets/A3_0SMCJ_SERIES_LS.pdf" display="https://www.diodes.com/assets/Datasheets/A3_0SMCJ_SERIES_LS.pdf"/>
    <hyperlink ref="B62" r:id="rId_hyperlink_934" tooltip="https://www.diodes.com/assets/Datasheets/A3_0SMCJ_SERIES_LS.pdf" display="https://www.diodes.com/assets/Datasheets/A3_0SMCJ_SERIES_LS.pdf"/>
    <hyperlink ref="B63" r:id="rId_hyperlink_935" tooltip="https://www.diodes.com/assets/Datasheets/A3_0SMCJ_SERIES_LS.pdf" display="https://www.diodes.com/assets/Datasheets/A3_0SMCJ_SERIES_LS.pdf"/>
    <hyperlink ref="B64" r:id="rId_hyperlink_936" tooltip="https://www.diodes.com/assets/Datasheets/A3_0SMCJ_SERIES_LS.pdf" display="https://www.diodes.com/assets/Datasheets/A3_0SMCJ_SERIES_LS.pdf"/>
    <hyperlink ref="B65" r:id="rId_hyperlink_937" tooltip="https://www.diodes.com/assets/Datasheets/A3_0SMCJ_SERIES_LS.pdf" display="https://www.diodes.com/assets/Datasheets/A3_0SMCJ_SERIES_LS.pdf"/>
    <hyperlink ref="B66" r:id="rId_hyperlink_938" tooltip="https://www.diodes.com/assets/Datasheets/A3_0SMCJ_SERIES_LS.pdf" display="https://www.diodes.com/assets/Datasheets/A3_0SMCJ_SERIES_LS.pdf"/>
    <hyperlink ref="B67" r:id="rId_hyperlink_939" tooltip="https://www.diodes.com/assets/Datasheets/A3_0SMCJ_SERIES_LS.pdf" display="https://www.diodes.com/assets/Datasheets/A3_0SMCJ_SERIES_LS.pdf"/>
    <hyperlink ref="B68" r:id="rId_hyperlink_940" tooltip="https://www.diodes.com/assets/Datasheets/A3_0SMCJ_SERIES_LS.pdf" display="https://www.diodes.com/assets/Datasheets/A3_0SMCJ_SERIES_LS.pdf"/>
    <hyperlink ref="B69" r:id="rId_hyperlink_941" tooltip="https://www.diodes.com/assets/Datasheets/A3_0SMCJ_SERIES_LS.pdf" display="https://www.diodes.com/assets/Datasheets/A3_0SMCJ_SERIES_LS.pdf"/>
    <hyperlink ref="B70" r:id="rId_hyperlink_942" tooltip="https://www.diodes.com/assets/Datasheets/A3_0SMCJ_SERIES_LS.pdf" display="https://www.diodes.com/assets/Datasheets/A3_0SMCJ_SERIES_LS.pdf"/>
    <hyperlink ref="B71" r:id="rId_hyperlink_943" tooltip="https://www.diodes.com/assets/Datasheets/A3_0SMCJ_SERIES_LS.pdf" display="https://www.diodes.com/assets/Datasheets/A3_0SMCJ_SERIES_LS.pdf"/>
    <hyperlink ref="B72" r:id="rId_hyperlink_944" tooltip="https://www.diodes.com/assets/Datasheets/A3_0SMCJ_SERIES_LS.pdf" display="https://www.diodes.com/assets/Datasheets/A3_0SMCJ_SERIES_LS.pdf"/>
    <hyperlink ref="B73" r:id="rId_hyperlink_945" tooltip="https://www.diodes.com/assets/Datasheets/A3_0SMCJ_SERIES_LS.pdf" display="https://www.diodes.com/assets/Datasheets/A3_0SMCJ_SERIES_LS.pdf"/>
    <hyperlink ref="B74" r:id="rId_hyperlink_946" tooltip="https://www.diodes.com/assets/Datasheets/A3_0SMCJ_SERIES_LS.pdf" display="https://www.diodes.com/assets/Datasheets/A3_0SMCJ_SERIES_LS.pdf"/>
    <hyperlink ref="B75" r:id="rId_hyperlink_947" tooltip="https://www.diodes.com/assets/Datasheets/A3_0SMCJ_SERIES_LS.pdf" display="https://www.diodes.com/assets/Datasheets/A3_0SMCJ_SERIES_LS.pdf"/>
    <hyperlink ref="B76" r:id="rId_hyperlink_948" tooltip="https://www.diodes.com/assets/Datasheets/A3_0SMCJ_SERIES_LS.pdf" display="https://www.diodes.com/assets/Datasheets/A3_0SMCJ_SERIES_LS.pdf"/>
    <hyperlink ref="B77" r:id="rId_hyperlink_949" tooltip="https://www.diodes.com/assets/Datasheets/A3_0SMCJ_SERIES_LS.pdf" display="https://www.diodes.com/assets/Datasheets/A3_0SMCJ_SERIES_LS.pdf"/>
    <hyperlink ref="B78" r:id="rId_hyperlink_950" tooltip="https://www.diodes.com/assets/Datasheets/A3_0SMCJ_SERIES_LS.pdf" display="https://www.diodes.com/assets/Datasheets/A3_0SMCJ_SERIES_LS.pdf"/>
    <hyperlink ref="B79" r:id="rId_hyperlink_951" tooltip="https://www.diodes.com/assets/Datasheets/A3_0SMCJ_SERIES_LS.pdf" display="https://www.diodes.com/assets/Datasheets/A3_0SMCJ_SERIES_LS.pdf"/>
    <hyperlink ref="B80" r:id="rId_hyperlink_952" tooltip="https://www.diodes.com/assets/Datasheets/A3_0SMCJ_SERIES_LS.pdf" display="https://www.diodes.com/assets/Datasheets/A3_0SMCJ_SERIES_LS.pdf"/>
    <hyperlink ref="B81" r:id="rId_hyperlink_953" tooltip="https://www.diodes.com/assets/Datasheets/A3_0SMCJ_SERIES_LS.pdf" display="https://www.diodes.com/assets/Datasheets/A3_0SMCJ_SERIES_LS.pdf"/>
    <hyperlink ref="B82" r:id="rId_hyperlink_954" tooltip="https://www.diodes.com/assets/Datasheets/A3_0SMCJ_SERIES_LS.pdf" display="https://www.diodes.com/assets/Datasheets/A3_0SMCJ_SERIES_LS.pdf"/>
    <hyperlink ref="B83" r:id="rId_hyperlink_955" tooltip="https://www.diodes.com/assets/Datasheets/A3_0SMCJ_SERIES_LS.pdf" display="https://www.diodes.com/assets/Datasheets/A3_0SMCJ_SERIES_LS.pdf"/>
    <hyperlink ref="B84" r:id="rId_hyperlink_956" tooltip="https://www.diodes.com/assets/Datasheets/A3_0SMCJ_SERIES_LS.pdf" display="https://www.diodes.com/assets/Datasheets/A3_0SMCJ_SERIES_LS.pdf"/>
    <hyperlink ref="B85" r:id="rId_hyperlink_957" tooltip="https://www.diodes.com/assets/Datasheets/A3_0SMCJ_SERIES_LS.pdf" display="https://www.diodes.com/assets/Datasheets/A3_0SMCJ_SERIES_LS.pdf"/>
    <hyperlink ref="B86" r:id="rId_hyperlink_958" tooltip="https://www.diodes.com/assets/Datasheets/A3_0SMCJ_SERIES_LS.pdf" display="https://www.diodes.com/assets/Datasheets/A3_0SMCJ_SERIES_LS.pdf"/>
    <hyperlink ref="B87" r:id="rId_hyperlink_959" tooltip="https://www.diodes.com/assets/Datasheets/A3_0SMCJ_SERIES_LS.pdf" display="https://www.diodes.com/assets/Datasheets/A3_0SMCJ_SERIES_LS.pdf"/>
    <hyperlink ref="B88" r:id="rId_hyperlink_960" tooltip="https://www.diodes.com/assets/Datasheets/A3_0SMCJ_SERIES_LS.pdf" display="https://www.diodes.com/assets/Datasheets/A3_0SMCJ_SERIES_LS.pdf"/>
    <hyperlink ref="B89" r:id="rId_hyperlink_961" tooltip="https://www.diodes.com/assets/Datasheets/A3_0SMCJ_SERIES_LS.pdf" display="https://www.diodes.com/assets/Datasheets/A3_0SMCJ_SERIES_LS.pdf"/>
    <hyperlink ref="B90" r:id="rId_hyperlink_962" tooltip="https://www.diodes.com/assets/Datasheets/A3_0SMCJ_SERIES_LS.pdf" display="https://www.diodes.com/assets/Datasheets/A3_0SMCJ_SERIES_LS.pdf"/>
    <hyperlink ref="B91" r:id="rId_hyperlink_963" tooltip="https://www.diodes.com/assets/Datasheets/A3_0SMCJ_SERIES_LS.pdf" display="https://www.diodes.com/assets/Datasheets/A3_0SMCJ_SERIES_LS.pdf"/>
    <hyperlink ref="B92" r:id="rId_hyperlink_964" tooltip="https://www.diodes.com/assets/Datasheets/A3_0SMCJ_SERIES_LS.pdf" display="https://www.diodes.com/assets/Datasheets/A3_0SMCJ_SERIES_LS.pdf"/>
    <hyperlink ref="B93" r:id="rId_hyperlink_965" tooltip="https://www.diodes.com/assets/Datasheets/A3_0SMCJ_SERIES_LS.pdf" display="https://www.diodes.com/assets/Datasheets/A3_0SMCJ_SERIES_LS.pdf"/>
    <hyperlink ref="B94" r:id="rId_hyperlink_966" tooltip="https://www.diodes.com/assets/Datasheets/A3_0SMCJ_SERIES_LS.pdf" display="https://www.diodes.com/assets/Datasheets/A3_0SMCJ_SERIES_LS.pdf"/>
    <hyperlink ref="B95" r:id="rId_hyperlink_967" tooltip="https://www.diodes.com/assets/Datasheets/A5_0SMCJ_SERIES.pdf" display="https://www.diodes.com/assets/Datasheets/A5_0SMCJ_SERIES.pdf"/>
    <hyperlink ref="B96" r:id="rId_hyperlink_968" tooltip="https://www.diodes.com/assets/Datasheets/A5_0SMCJ_SERIES.pdf" display="https://www.diodes.com/assets/Datasheets/A5_0SMCJ_SERIES.pdf"/>
    <hyperlink ref="B97" r:id="rId_hyperlink_969" tooltip="https://www.diodes.com/assets/Datasheets/A5_0SMCJ_SERIES.pdf" display="https://www.diodes.com/assets/Datasheets/A5_0SMCJ_SERIES.pdf"/>
    <hyperlink ref="B98" r:id="rId_hyperlink_970" tooltip="https://www.diodes.com/assets/Datasheets/A5_0SMCJ_SERIES.pdf" display="https://www.diodes.com/assets/Datasheets/A5_0SMCJ_SERIES.pdf"/>
    <hyperlink ref="B99" r:id="rId_hyperlink_971" tooltip="https://www.diodes.com/assets/Datasheets/A5_0SMCJ_SERIES.pdf" display="https://www.diodes.com/assets/Datasheets/A5_0SMCJ_SERIES.pdf"/>
    <hyperlink ref="B100" r:id="rId_hyperlink_972" tooltip="https://www.diodes.com/assets/Datasheets/A5_0SMCJ_SERIES.pdf" display="https://www.diodes.com/assets/Datasheets/A5_0SMCJ_SERIES.pdf"/>
    <hyperlink ref="B101" r:id="rId_hyperlink_973" tooltip="https://www.diodes.com/assets/Datasheets/A5_0SMCJ_SERIES.pdf" display="https://www.diodes.com/assets/Datasheets/A5_0SMCJ_SERIES.pdf"/>
    <hyperlink ref="B102" r:id="rId_hyperlink_974" tooltip="https://www.diodes.com/assets/Datasheets/A5_0SMCJ_SERIES.pdf" display="https://www.diodes.com/assets/Datasheets/A5_0SMCJ_SERIES.pdf"/>
    <hyperlink ref="B103" r:id="rId_hyperlink_975" tooltip="https://www.diodes.com/assets/Datasheets/A5_0SMCJ_SERIES.pdf" display="https://www.diodes.com/assets/Datasheets/A5_0SMCJ_SERIES.pdf"/>
    <hyperlink ref="B104" r:id="rId_hyperlink_976" tooltip="https://www.diodes.com/assets/Datasheets/A5_0SMCJ_SERIES.pdf" display="https://www.diodes.com/assets/Datasheets/A5_0SMCJ_SERIES.pdf"/>
    <hyperlink ref="B105" r:id="rId_hyperlink_977" tooltip="https://www.diodes.com/assets/Datasheets/A5_0SMCJ_SERIES.pdf" display="https://www.diodes.com/assets/Datasheets/A5_0SMCJ_SERIES.pdf"/>
    <hyperlink ref="B106" r:id="rId_hyperlink_978" tooltip="https://www.diodes.com/assets/Datasheets/A5_0SMCJ_SERIES.pdf" display="https://www.diodes.com/assets/Datasheets/A5_0SMCJ_SERIES.pdf"/>
    <hyperlink ref="B107" r:id="rId_hyperlink_979" tooltip="https://www.diodes.com/assets/Datasheets/A5_0SMCJ_SERIES.pdf" display="https://www.diodes.com/assets/Datasheets/A5_0SMCJ_SERIES.pdf"/>
    <hyperlink ref="B108" r:id="rId_hyperlink_980" tooltip="https://www.diodes.com/assets/Datasheets/A5_0SMCJ_SERIES.pdf" display="https://www.diodes.com/assets/Datasheets/A5_0SMCJ_SERIES.pdf"/>
    <hyperlink ref="B109" r:id="rId_hyperlink_981" tooltip="https://www.diodes.com/assets/Datasheets/ALT2MF_SERIES.pdf" display="https://www.diodes.com/assets/Datasheets/ALT2MF_SERIES.pdf"/>
    <hyperlink ref="B110" r:id="rId_hyperlink_982" tooltip="https://www.diodes.com/assets/Datasheets/ALT2MF_SERIES.pdf" display="https://www.diodes.com/assets/Datasheets/ALT2MF_SERIES.pdf"/>
    <hyperlink ref="B111" r:id="rId_hyperlink_983" tooltip="https://www.diodes.com/assets/Datasheets/ALT2MF_SERIES.pdf" display="https://www.diodes.com/assets/Datasheets/ALT2MF_SERIES.pdf"/>
    <hyperlink ref="B112" r:id="rId_hyperlink_984" tooltip="https://www.diodes.com/assets/Datasheets/ALT2MF_SERIES.pdf" display="https://www.diodes.com/assets/Datasheets/ALT2MF_SERIES.pdf"/>
    <hyperlink ref="B113" r:id="rId_hyperlink_985" tooltip="https://www.diodes.com/assets/Datasheets/ALT2MF_SERIES.pdf" display="https://www.diodes.com/assets/Datasheets/ALT2MF_SERIES.pdf"/>
    <hyperlink ref="B114" r:id="rId_hyperlink_986" tooltip="https://www.diodes.com/assets/Datasheets/ALT2MF_SERIES.pdf" display="https://www.diodes.com/assets/Datasheets/ALT2MF_SERIES.pdf"/>
    <hyperlink ref="B115" r:id="rId_hyperlink_987" tooltip="https://www.diodes.com/assets/Datasheets/ALT2MF_SERIES.pdf" display="https://www.diodes.com/assets/Datasheets/ALT2MF_SERIES.pdf"/>
    <hyperlink ref="B116" r:id="rId_hyperlink_988" tooltip="https://www.diodes.com/assets/Datasheets/ALT2MF_SERIES.pdf" display="https://www.diodes.com/assets/Datasheets/ALT2MF_SERIES.pdf"/>
    <hyperlink ref="B117" r:id="rId_hyperlink_989" tooltip="https://www.diodes.com/assets/Datasheets/ALT2MF_SERIES.pdf" display="https://www.diodes.com/assets/Datasheets/ALT2MF_SERIES.pdf"/>
    <hyperlink ref="B118" r:id="rId_hyperlink_990" tooltip="https://www.diodes.com/assets/Datasheets/ALT2MF_SERIES.pdf" display="https://www.diodes.com/assets/Datasheets/ALT2MF_SERIES.pdf"/>
    <hyperlink ref="B119" r:id="rId_hyperlink_991" tooltip="https://www.diodes.com/assets/Datasheets/ALT2MF_SERIES.pdf" display="https://www.diodes.com/assets/Datasheets/ALT2MF_SERIES.pdf"/>
    <hyperlink ref="B120" r:id="rId_hyperlink_992" tooltip="https://www.diodes.com/assets/Datasheets/ALT2MF_SERIES.pdf" display="https://www.diodes.com/assets/Datasheets/ALT2MF_SERIES.pdf"/>
    <hyperlink ref="B121" r:id="rId_hyperlink_993" tooltip="https://www.diodes.com/assets/Datasheets/ALT2MF_SERIES.pdf" display="https://www.diodes.com/assets/Datasheets/ALT2MF_SERIES.pdf"/>
    <hyperlink ref="B122" r:id="rId_hyperlink_994" tooltip="https://www.diodes.com/assets/Datasheets/ALT2MF_SERIES.pdf" display="https://www.diodes.com/assets/Datasheets/ALT2MF_SERIES.pdf"/>
    <hyperlink ref="B123" r:id="rId_hyperlink_995" tooltip="https://www.diodes.com/assets/Datasheets/ALT2MF_SERIES.pdf" display="https://www.diodes.com/assets/Datasheets/ALT2MF_SERIES.pdf"/>
    <hyperlink ref="B124" r:id="rId_hyperlink_996" tooltip="https://www.diodes.com/assets/Datasheets/ALT2MF_SERIES.pdf" display="https://www.diodes.com/assets/Datasheets/ALT2MF_SERIES.pdf"/>
    <hyperlink ref="B125" r:id="rId_hyperlink_997" tooltip="https://www.diodes.com/assets/Datasheets/ALT2MF_SERIES.pdf" display="https://www.diodes.com/assets/Datasheets/ALT2MF_SERIES.pdf"/>
    <hyperlink ref="B126" r:id="rId_hyperlink_998" tooltip="https://www.diodes.com/assets/Datasheets/ALT2MF_SERIES.pdf" display="https://www.diodes.com/assets/Datasheets/ALT2MF_SERIES.pdf"/>
    <hyperlink ref="B127" r:id="rId_hyperlink_999" tooltip="https://www.diodes.com/assets/Datasheets/ALT2MF_SERIES.pdf" display="https://www.diodes.com/assets/Datasheets/ALT2MF_SERIES.pdf"/>
    <hyperlink ref="B128" r:id="rId_hyperlink_1000" tooltip="https://www.diodes.com/assets/Datasheets/ALT2MF_SERIES.pdf" display="https://www.diodes.com/assets/Datasheets/ALT2MF_SERIES.pdf"/>
    <hyperlink ref="B129" r:id="rId_hyperlink_1001" tooltip="https://www.diodes.com/assets/Datasheets/ALT2MF_SERIES.pdf" display="https://www.diodes.com/assets/Datasheets/ALT2MF_SERIES.pdf"/>
    <hyperlink ref="B130" r:id="rId_hyperlink_1002" tooltip="https://www.diodes.com/assets/Datasheets/APSMAJ_SERIES.pdf" display="https://www.diodes.com/assets/Datasheets/APSMAJ_SERIES.pdf"/>
    <hyperlink ref="B131" r:id="rId_hyperlink_1003" tooltip="https://www.diodes.com/assets/Datasheets/APSMAJ_SERIES.pdf" display="https://www.diodes.com/assets/Datasheets/APSMAJ_SERIES.pdf"/>
    <hyperlink ref="B132" r:id="rId_hyperlink_1004" tooltip="https://www.diodes.com/assets/Datasheets/APSMAJ_SERIES.pdf" display="https://www.diodes.com/assets/Datasheets/APSMAJ_SERIES.pdf"/>
    <hyperlink ref="B133" r:id="rId_hyperlink_1005" tooltip="https://www.diodes.com/assets/Datasheets/APSMAJ_SERIES.pdf" display="https://www.diodes.com/assets/Datasheets/APSMAJ_SERIES.pdf"/>
    <hyperlink ref="B134" r:id="rId_hyperlink_1006" tooltip="https://www.diodes.com/assets/Datasheets/APSMAJ_SERIES.pdf" display="https://www.diodes.com/assets/Datasheets/APSMAJ_SERIES.pdf"/>
    <hyperlink ref="B135" r:id="rId_hyperlink_1007" tooltip="https://www.diodes.com/assets/Datasheets/APSMAJ_SERIES.pdf" display="https://www.diodes.com/assets/Datasheets/APSMAJ_SERIES.pdf"/>
    <hyperlink ref="B136" r:id="rId_hyperlink_1008" tooltip="https://www.diodes.com/assets/Datasheets/APSMAJ_SERIES.pdf" display="https://www.diodes.com/assets/Datasheets/APSMAJ_SERIES.pdf"/>
    <hyperlink ref="B137" r:id="rId_hyperlink_1009" tooltip="https://www.diodes.com/assets/Datasheets/APSMAJ_SERIES.pdf" display="https://www.diodes.com/assets/Datasheets/APSMAJ_SERIES.pdf"/>
    <hyperlink ref="B138" r:id="rId_hyperlink_1010" tooltip="https://www.diodes.com/assets/Datasheets/APSMAJ_SERIES.pdf" display="https://www.diodes.com/assets/Datasheets/APSMAJ_SERIES.pdf"/>
    <hyperlink ref="B139" r:id="rId_hyperlink_1011" tooltip="https://www.diodes.com/assets/Datasheets/APSMAJ_SERIES.pdf" display="https://www.diodes.com/assets/Datasheets/APSMAJ_SERIES.pdf"/>
    <hyperlink ref="B140" r:id="rId_hyperlink_1012" tooltip="https://www.diodes.com/assets/Datasheets/APSMAJ_SERIES.pdf" display="https://www.diodes.com/assets/Datasheets/APSMAJ_SERIES.pdf"/>
    <hyperlink ref="B141" r:id="rId_hyperlink_1013" tooltip="https://www.diodes.com/assets/Datasheets/APSMAJ_SERIES.pdf" display="https://www.diodes.com/assets/Datasheets/APSMAJ_SERIES.pdf"/>
    <hyperlink ref="B142" r:id="rId_hyperlink_1014" tooltip="https://www.diodes.com/assets/Datasheets/APSMAJ_SERIES.pdf" display="https://www.diodes.com/assets/Datasheets/APSMAJ_SERIES.pdf"/>
    <hyperlink ref="B143" r:id="rId_hyperlink_1015" tooltip="https://www.diodes.com/assets/Datasheets/APSMAJ_SERIES.pdf" display="https://www.diodes.com/assets/Datasheets/APSMAJ_SERIES.pdf"/>
    <hyperlink ref="B144" r:id="rId_hyperlink_1016" tooltip="https://www.diodes.com/assets/Datasheets/APSMAJ_SERIES.pdf" display="https://www.diodes.com/assets/Datasheets/APSMAJ_SERIES.pdf"/>
    <hyperlink ref="B145" r:id="rId_hyperlink_1017" tooltip="https://www.diodes.com/assets/Datasheets/APSMAJ_SERIES.pdf" display="https://www.diodes.com/assets/Datasheets/APSMAJ_SERIES.pdf"/>
    <hyperlink ref="B146" r:id="rId_hyperlink_1018" tooltip="https://www.diodes.com/assets/Datasheets/APSMAJ_SERIES.pdf" display="https://www.diodes.com/assets/Datasheets/APSMAJ_SERIES.pdf"/>
    <hyperlink ref="B147" r:id="rId_hyperlink_1019" tooltip="https://www.diodes.com/assets/Datasheets/APSMAJ_SERIES.pdf" display="https://www.diodes.com/assets/Datasheets/APSMAJ_SERIES.pdf"/>
    <hyperlink ref="B148" r:id="rId_hyperlink_1020" tooltip="https://www.diodes.com/assets/Datasheets/APSMAJ_SERIES.pdf" display="https://www.diodes.com/assets/Datasheets/APSMAJ_SERIES.pdf"/>
    <hyperlink ref="B149" r:id="rId_hyperlink_1021" tooltip="https://www.diodes.com/assets/Datasheets/APSMAJ_SERIES.pdf" display="https://www.diodes.com/assets/Datasheets/APSMAJ_SERIES.pdf"/>
    <hyperlink ref="B150" r:id="rId_hyperlink_1022" tooltip="https://www.diodes.com/assets/Datasheets/APSMAJ_SERIES.pdf" display="https://www.diodes.com/assets/Datasheets/APSMAJ_SERIES.pdf"/>
    <hyperlink ref="B151" r:id="rId_hyperlink_1023" tooltip="https://www.diodes.com/assets/Datasheets/APSMAJ_SERIES.pdf" display="https://www.diodes.com/assets/Datasheets/APSMAJ_SERIES.pdf"/>
    <hyperlink ref="B152" r:id="rId_hyperlink_1024" tooltip="https://www.diodes.com/assets/Datasheets/APSMAJ_SERIES.pdf" display="https://www.diodes.com/assets/Datasheets/APSMAJ_SERIES.pdf"/>
    <hyperlink ref="B153" r:id="rId_hyperlink_1025" tooltip="https://www.diodes.com/assets/Datasheets/APSMAJ_SERIES.pdf" display="https://www.diodes.com/assets/Datasheets/APSMAJ_SERIES.pdf"/>
    <hyperlink ref="B154" r:id="rId_hyperlink_1026" tooltip="https://www.diodes.com/assets/Datasheets/APSMAJ_SERIES.pdf" display="https://www.diodes.com/assets/Datasheets/APSMAJ_SERIES.pdf"/>
    <hyperlink ref="B155" r:id="rId_hyperlink_1027" tooltip="https://www.diodes.com/assets/Datasheets/APSMAJ_SERIES.pdf" display="https://www.diodes.com/assets/Datasheets/APSMAJ_SERIES.pdf"/>
    <hyperlink ref="B156" r:id="rId_hyperlink_1028" tooltip="https://www.diodes.com/assets/Datasheets/APSMAJ_SERIES.pdf" display="https://www.diodes.com/assets/Datasheets/APSMAJ_SERIES.pdf"/>
    <hyperlink ref="B157" r:id="rId_hyperlink_1029" tooltip="https://www.diodes.com/assets/Datasheets/APSMAJ_SERIES.pdf" display="https://www.diodes.com/assets/Datasheets/APSMAJ_SERIES.pdf"/>
    <hyperlink ref="B158" r:id="rId_hyperlink_1030" tooltip="https://www.diodes.com/assets/Datasheets/APSMAJ_SERIES.pdf" display="https://www.diodes.com/assets/Datasheets/APSMAJ_SERIES.pdf"/>
    <hyperlink ref="B159" r:id="rId_hyperlink_1031" tooltip="https://www.diodes.com/assets/Datasheets/APSMAJ_SERIES.pdf" display="https://www.diodes.com/assets/Datasheets/APSMAJ_SERIES.pdf"/>
    <hyperlink ref="B160" r:id="rId_hyperlink_1032" tooltip="https://www.diodes.com/assets/Datasheets/APSMAJ_SERIES.pdf" display="https://www.diodes.com/assets/Datasheets/APSMAJ_SERIES.pdf"/>
    <hyperlink ref="B161" r:id="rId_hyperlink_1033" tooltip="https://www.diodes.com/assets/Datasheets/APSMAJ_SERIES.pdf" display="https://www.diodes.com/assets/Datasheets/APSMAJ_SERIES.pdf"/>
    <hyperlink ref="B162" r:id="rId_hyperlink_1034" tooltip="https://www.diodes.com/assets/Datasheets/APSMAJ_SERIES.pdf" display="https://www.diodes.com/assets/Datasheets/APSMAJ_SERIES.pdf"/>
    <hyperlink ref="B163" r:id="rId_hyperlink_1035" tooltip="https://www.diodes.com/assets/Datasheets/APSMAJ_SERIES.pdf" display="https://www.diodes.com/assets/Datasheets/APSMAJ_SERIES.pdf"/>
    <hyperlink ref="B164" r:id="rId_hyperlink_1036" tooltip="https://www.diodes.com/assets/Datasheets/APSMAJ_SERIES.pdf" display="https://www.diodes.com/assets/Datasheets/APSMAJ_SERIES.pdf"/>
    <hyperlink ref="B165" r:id="rId_hyperlink_1037" tooltip="https://www.diodes.com/assets/Datasheets/APSMAJ_SERIES.pdf" display="https://www.diodes.com/assets/Datasheets/APSMAJ_SERIES.pdf"/>
    <hyperlink ref="B166" r:id="rId_hyperlink_1038" tooltip="https://www.diodes.com/assets/Datasheets/APSMAJ_SERIES.pdf" display="https://www.diodes.com/assets/Datasheets/APSMAJ_SERIES.pdf"/>
    <hyperlink ref="B167" r:id="rId_hyperlink_1039" tooltip="https://www.diodes.com/assets/Datasheets/APSMAJ_SERIES.pdf" display="https://www.diodes.com/assets/Datasheets/APSMAJ_SERIES.pdf"/>
    <hyperlink ref="B168" r:id="rId_hyperlink_1040" tooltip="https://www.diodes.com/assets/Datasheets/APSMAJ_SERIES.pdf" display="https://www.diodes.com/assets/Datasheets/APSMAJ_SERIES.pdf"/>
    <hyperlink ref="B169" r:id="rId_hyperlink_1041" tooltip="https://www.diodes.com/assets/Datasheets/APSMAJ_SERIES.pdf" display="https://www.diodes.com/assets/Datasheets/APSMAJ_SERIES.pdf"/>
    <hyperlink ref="B170" r:id="rId_hyperlink_1042" tooltip="https://www.diodes.com/assets/Datasheets/APSMAJ_SERIES.pdf" display="https://www.diodes.com/assets/Datasheets/APSMAJ_SERIES.pdf"/>
    <hyperlink ref="B171" r:id="rId_hyperlink_1043" tooltip="https://www.diodes.com/assets/Datasheets/APSMAJ_SERIES.pdf" display="https://www.diodes.com/assets/Datasheets/APSMAJ_SERIES.pdf"/>
    <hyperlink ref="B172" r:id="rId_hyperlink_1044" tooltip="https://www.diodes.com/assets/Datasheets/APSMAJ_SERIES.pdf" display="https://www.diodes.com/assets/Datasheets/APSMAJ_SERIES.pdf"/>
    <hyperlink ref="B173" r:id="rId_hyperlink_1045" tooltip="https://www.diodes.com/assets/Datasheets/APSMAJ_SERIES.pdf" display="https://www.diodes.com/assets/Datasheets/APSMAJ_SERIES.pdf"/>
    <hyperlink ref="B174" r:id="rId_hyperlink_1046" tooltip="https://www.diodes.com/assets/Datasheets/APSMAJ_SERIES.pdf" display="https://www.diodes.com/assets/Datasheets/APSMAJ_SERIES.pdf"/>
    <hyperlink ref="B175" r:id="rId_hyperlink_1047" tooltip="https://www.diodes.com/assets/Datasheets/APSMAJ_SERIES.pdf" display="https://www.diodes.com/assets/Datasheets/APSMAJ_SERIES.pdf"/>
    <hyperlink ref="B176" r:id="rId_hyperlink_1048" tooltip="https://www.diodes.com/assets/Datasheets/APSMAJ_SERIES.pdf" display="https://www.diodes.com/assets/Datasheets/APSMAJ_SERIES.pdf"/>
    <hyperlink ref="B177" r:id="rId_hyperlink_1049" tooltip="https://www.diodes.com/assets/Datasheets/APSMAJ_SERIES.pdf" display="https://www.diodes.com/assets/Datasheets/APSMAJ_SERIES.pdf"/>
    <hyperlink ref="B178" r:id="rId_hyperlink_1050" tooltip="https://www.diodes.com/assets/Datasheets/APSMAJ_SERIES.pdf" display="https://www.diodes.com/assets/Datasheets/APSMAJ_SERIES.pdf"/>
    <hyperlink ref="B179" r:id="rId_hyperlink_1051" tooltip="https://www.diodes.com/assets/Datasheets/APSMAJ_SERIES.pdf" display="https://www.diodes.com/assets/Datasheets/APSMAJ_SERIES.pdf"/>
    <hyperlink ref="B180" r:id="rId_hyperlink_1052" tooltip="https://www.diodes.com/assets/Datasheets/APSMAJ_SERIES.pdf" display="https://www.diodes.com/assets/Datasheets/APSMAJ_SERIES.pdf"/>
    <hyperlink ref="B181" r:id="rId_hyperlink_1053" tooltip="https://www.diodes.com/assets/Datasheets/APSMAJ_SERIES.pdf" display="https://www.diodes.com/assets/Datasheets/APSMAJ_SERIES.pdf"/>
    <hyperlink ref="B182" r:id="rId_hyperlink_1054" tooltip="https://www.diodes.com/assets/Datasheets/APSMAJ_SERIES.pdf" display="https://www.diodes.com/assets/Datasheets/APSMAJ_SERIES.pdf"/>
    <hyperlink ref="B183" r:id="rId_hyperlink_1055" tooltip="https://www.diodes.com/assets/Datasheets/APSMAJ_SERIES.pdf" display="https://www.diodes.com/assets/Datasheets/APSMAJ_SERIES.pdf"/>
    <hyperlink ref="B184" r:id="rId_hyperlink_1056" tooltip="https://www.diodes.com/assets/Datasheets/APSMAJ_SERIES.pdf" display="https://www.diodes.com/assets/Datasheets/APSMAJ_SERIES.pdf"/>
    <hyperlink ref="B185" r:id="rId_hyperlink_1057" tooltip="https://www.diodes.com/assets/Datasheets/APSMAJ_SERIES.pdf" display="https://www.diodes.com/assets/Datasheets/APSMAJ_SERIES.pdf"/>
    <hyperlink ref="B186" r:id="rId_hyperlink_1058" tooltip="https://www.diodes.com/assets/Datasheets/APSMAJ_SERIES.pdf" display="https://www.diodes.com/assets/Datasheets/APSMAJ_SERIES.pdf"/>
    <hyperlink ref="B187" r:id="rId_hyperlink_1059" tooltip="https://www.diodes.com/assets/Datasheets/APSMAJ_SERIES.pdf" display="https://www.diodes.com/assets/Datasheets/APSMAJ_SERIES.pdf"/>
    <hyperlink ref="B188" r:id="rId_hyperlink_1060" tooltip="https://www.diodes.com/assets/Datasheets/APSMAJ_SERIES.pdf" display="https://www.diodes.com/assets/Datasheets/APSMAJ_SERIES.pdf"/>
    <hyperlink ref="B189" r:id="rId_hyperlink_1061" tooltip="https://www.diodes.com/assets/Datasheets/APSMAJ_SERIES.pdf" display="https://www.diodes.com/assets/Datasheets/APSMAJ_SERIES.pdf"/>
    <hyperlink ref="B190" r:id="rId_hyperlink_1062" tooltip="https://www.diodes.com/assets/Datasheets/APSMAJ_SERIES.pdf" display="https://www.diodes.com/assets/Datasheets/APSMAJ_SERIES.pdf"/>
    <hyperlink ref="B191" r:id="rId_hyperlink_1063" tooltip="https://www.diodes.com/assets/Datasheets/APSMBJ_SERIES.pdf" display="https://www.diodes.com/assets/Datasheets/APSMBJ_SERIES.pdf"/>
    <hyperlink ref="B192" r:id="rId_hyperlink_1064" tooltip="https://www.diodes.com/assets/Datasheets/APSMBJ_SERIES.pdf" display="https://www.diodes.com/assets/Datasheets/APSMBJ_SERIES.pdf"/>
    <hyperlink ref="B193" r:id="rId_hyperlink_1065" tooltip="https://www.diodes.com/assets/Datasheets/APSMBJ_SERIES.pdf" display="https://www.diodes.com/assets/Datasheets/APSMBJ_SERIES.pdf"/>
    <hyperlink ref="B194" r:id="rId_hyperlink_1066" tooltip="https://www.diodes.com/assets/Datasheets/APSMBJ_SERIES.pdf" display="https://www.diodes.com/assets/Datasheets/APSMBJ_SERIES.pdf"/>
    <hyperlink ref="B195" r:id="rId_hyperlink_1067" tooltip="https://www.diodes.com/assets/Datasheets/APSMBJ_SERIES.pdf" display="https://www.diodes.com/assets/Datasheets/APSMBJ_SERIES.pdf"/>
    <hyperlink ref="B196" r:id="rId_hyperlink_1068" tooltip="https://www.diodes.com/assets/Datasheets/APSMBJ_SERIES.pdf" display="https://www.diodes.com/assets/Datasheets/APSMBJ_SERIES.pdf"/>
    <hyperlink ref="B197" r:id="rId_hyperlink_1069" tooltip="https://www.diodes.com/assets/Datasheets/APSMBJ_SERIES.pdf" display="https://www.diodes.com/assets/Datasheets/APSMBJ_SERIES.pdf"/>
    <hyperlink ref="B198" r:id="rId_hyperlink_1070" tooltip="https://www.diodes.com/assets/Datasheets/APSMBJ_SERIES.pdf" display="https://www.diodes.com/assets/Datasheets/APSMBJ_SERIES.pdf"/>
    <hyperlink ref="B199" r:id="rId_hyperlink_1071" tooltip="https://www.diodes.com/assets/Datasheets/APSMBJ_SERIES.pdf" display="https://www.diodes.com/assets/Datasheets/APSMBJ_SERIES.pdf"/>
    <hyperlink ref="B200" r:id="rId_hyperlink_1072" tooltip="https://www.diodes.com/assets/Datasheets/APSMBJ_SERIES.pdf" display="https://www.diodes.com/assets/Datasheets/APSMBJ_SERIES.pdf"/>
    <hyperlink ref="B201" r:id="rId_hyperlink_1073" tooltip="https://www.diodes.com/assets/Datasheets/APSMBJ_SERIES.pdf" display="https://www.diodes.com/assets/Datasheets/APSMBJ_SERIES.pdf"/>
    <hyperlink ref="B202" r:id="rId_hyperlink_1074" tooltip="https://www.diodes.com/assets/Datasheets/APSMBJ_SERIES.pdf" display="https://www.diodes.com/assets/Datasheets/APSMBJ_SERIES.pdf"/>
    <hyperlink ref="B203" r:id="rId_hyperlink_1075" tooltip="https://www.diodes.com/assets/Datasheets/APSMBJ_SERIES.pdf" display="https://www.diodes.com/assets/Datasheets/APSMBJ_SERIES.pdf"/>
    <hyperlink ref="B204" r:id="rId_hyperlink_1076" tooltip="https://www.diodes.com/assets/Datasheets/APSMBJ_SERIES.pdf" display="https://www.diodes.com/assets/Datasheets/APSMBJ_SERIES.pdf"/>
    <hyperlink ref="B205" r:id="rId_hyperlink_1077" tooltip="https://www.diodes.com/assets/Datasheets/APSMBJ_SERIES.pdf" display="https://www.diodes.com/assets/Datasheets/APSMBJ_SERIES.pdf"/>
    <hyperlink ref="B206" r:id="rId_hyperlink_1078" tooltip="https://www.diodes.com/assets/Datasheets/APSMBJ_SERIES.pdf" display="https://www.diodes.com/assets/Datasheets/APSMBJ_SERIES.pdf"/>
    <hyperlink ref="B207" r:id="rId_hyperlink_1079" tooltip="https://www.diodes.com/assets/Datasheets/APSMBJ_SERIES.pdf" display="https://www.diodes.com/assets/Datasheets/APSMBJ_SERIES.pdf"/>
    <hyperlink ref="B208" r:id="rId_hyperlink_1080" tooltip="https://www.diodes.com/assets/Datasheets/APSMBJ_SERIES.pdf" display="https://www.diodes.com/assets/Datasheets/APSMBJ_SERIES.pdf"/>
    <hyperlink ref="B209" r:id="rId_hyperlink_1081" tooltip="https://www.diodes.com/assets/Datasheets/APSMBJ_SERIES.pdf" display="https://www.diodes.com/assets/Datasheets/APSMBJ_SERIES.pdf"/>
    <hyperlink ref="B210" r:id="rId_hyperlink_1082" tooltip="https://www.diodes.com/assets/Datasheets/APSMBJ_SERIES.pdf" display="https://www.diodes.com/assets/Datasheets/APSMBJ_SERIES.pdf"/>
    <hyperlink ref="B211" r:id="rId_hyperlink_1083" tooltip="https://www.diodes.com/assets/Datasheets/APSMBJ_SERIES.pdf" display="https://www.diodes.com/assets/Datasheets/APSMBJ_SERIES.pdf"/>
    <hyperlink ref="B212" r:id="rId_hyperlink_1084" tooltip="https://www.diodes.com/assets/Datasheets/APSMBJ_SERIES.pdf" display="https://www.diodes.com/assets/Datasheets/APSMBJ_SERIES.pdf"/>
    <hyperlink ref="B213" r:id="rId_hyperlink_1085" tooltip="https://www.diodes.com/assets/Datasheets/APSMBJ_SERIES.pdf" display="https://www.diodes.com/assets/Datasheets/APSMBJ_SERIES.pdf"/>
    <hyperlink ref="B214" r:id="rId_hyperlink_1086" tooltip="https://www.diodes.com/assets/Datasheets/APSMBJ_SERIES.pdf" display="https://www.diodes.com/assets/Datasheets/APSMBJ_SERIES.pdf"/>
    <hyperlink ref="B215" r:id="rId_hyperlink_1087" tooltip="https://www.diodes.com/assets/Datasheets/APSMBJ_SERIES.pdf" display="https://www.diodes.com/assets/Datasheets/APSMBJ_SERIES.pdf"/>
    <hyperlink ref="B216" r:id="rId_hyperlink_1088" tooltip="https://www.diodes.com/assets/Datasheets/APSMBJ_SERIES.pdf" display="https://www.diodes.com/assets/Datasheets/APSMBJ_SERIES.pdf"/>
    <hyperlink ref="B217" r:id="rId_hyperlink_1089" tooltip="https://www.diodes.com/assets/Datasheets/APSMBJ_SERIES.pdf" display="https://www.diodes.com/assets/Datasheets/APSMBJ_SERIES.pdf"/>
    <hyperlink ref="B218" r:id="rId_hyperlink_1090" tooltip="https://www.diodes.com/assets/Datasheets/APSMBJ_SERIES.pdf" display="https://www.diodes.com/assets/Datasheets/APSMBJ_SERIES.pdf"/>
    <hyperlink ref="B219" r:id="rId_hyperlink_1091" tooltip="https://www.diodes.com/assets/Datasheets/APSMBJ_SERIES.pdf" display="https://www.diodes.com/assets/Datasheets/APSMBJ_SERIES.pdf"/>
    <hyperlink ref="B220" r:id="rId_hyperlink_1092" tooltip="https://www.diodes.com/assets/Datasheets/APSMBJ_SERIES.pdf" display="https://www.diodes.com/assets/Datasheets/APSMBJ_SERIES.pdf"/>
    <hyperlink ref="B221" r:id="rId_hyperlink_1093" tooltip="https://www.diodes.com/assets/Datasheets/APSMBJ_SERIES.pdf" display="https://www.diodes.com/assets/Datasheets/APSMBJ_SERIES.pdf"/>
    <hyperlink ref="B222" r:id="rId_hyperlink_1094" tooltip="https://www.diodes.com/assets/Datasheets/APSMBJ_SERIES.pdf" display="https://www.diodes.com/assets/Datasheets/APSMBJ_SERIES.pdf"/>
    <hyperlink ref="B223" r:id="rId_hyperlink_1095" tooltip="https://www.diodes.com/assets/Datasheets/APSMBJ_SERIES.pdf" display="https://www.diodes.com/assets/Datasheets/APSMBJ_SERIES.pdf"/>
    <hyperlink ref="B224" r:id="rId_hyperlink_1096" tooltip="https://www.diodes.com/assets/Datasheets/APSMBJ_SERIES.pdf" display="https://www.diodes.com/assets/Datasheets/APSMBJ_SERIES.pdf"/>
    <hyperlink ref="B225" r:id="rId_hyperlink_1097" tooltip="https://www.diodes.com/assets/Datasheets/APSMBJ_SERIES.pdf" display="https://www.diodes.com/assets/Datasheets/APSMBJ_SERIES.pdf"/>
    <hyperlink ref="B226" r:id="rId_hyperlink_1098" tooltip="https://www.diodes.com/assets/Datasheets/APSMBJ_SERIES.pdf" display="https://www.diodes.com/assets/Datasheets/APSMBJ_SERIES.pdf"/>
    <hyperlink ref="B227" r:id="rId_hyperlink_1099" tooltip="https://www.diodes.com/assets/Datasheets/APSMBJ_SERIES.pdf" display="https://www.diodes.com/assets/Datasheets/APSMBJ_SERIES.pdf"/>
    <hyperlink ref="B228" r:id="rId_hyperlink_1100" tooltip="https://www.diodes.com/assets/Datasheets/APSMBJ_SERIES.pdf" display="https://www.diodes.com/assets/Datasheets/APSMBJ_SERIES.pdf"/>
    <hyperlink ref="B229" r:id="rId_hyperlink_1101" tooltip="https://www.diodes.com/assets/Datasheets/APSMBJ_SERIES.pdf" display="https://www.diodes.com/assets/Datasheets/APSMBJ_SERIES.pdf"/>
    <hyperlink ref="B230" r:id="rId_hyperlink_1102" tooltip="https://www.diodes.com/assets/Datasheets/APSMBJ_SERIES.pdf" display="https://www.diodes.com/assets/Datasheets/APSMBJ_SERIES.pdf"/>
    <hyperlink ref="B231" r:id="rId_hyperlink_1103" tooltip="https://www.diodes.com/assets/Datasheets/APSMBJ_SERIES.pdf" display="https://www.diodes.com/assets/Datasheets/APSMBJ_SERIES.pdf"/>
    <hyperlink ref="B232" r:id="rId_hyperlink_1104" tooltip="https://www.diodes.com/assets/Datasheets/APSMBJ_SERIES.pdf" display="https://www.diodes.com/assets/Datasheets/APSMBJ_SERIES.pdf"/>
    <hyperlink ref="B233" r:id="rId_hyperlink_1105" tooltip="https://www.diodes.com/assets/Datasheets/APSMBJ_SERIES.pdf" display="https://www.diodes.com/assets/Datasheets/APSMBJ_SERIES.pdf"/>
    <hyperlink ref="B234" r:id="rId_hyperlink_1106" tooltip="https://www.diodes.com/assets/Datasheets/APSMBJ_SERIES.pdf" display="https://www.diodes.com/assets/Datasheets/APSMBJ_SERIES.pdf"/>
    <hyperlink ref="B235" r:id="rId_hyperlink_1107" tooltip="https://www.diodes.com/assets/Datasheets/APSMBJ_SERIES.pdf" display="https://www.diodes.com/assets/Datasheets/APSMBJ_SERIES.pdf"/>
    <hyperlink ref="B236" r:id="rId_hyperlink_1108" tooltip="https://www.diodes.com/assets/Datasheets/APSMBJ_SERIES.pdf" display="https://www.diodes.com/assets/Datasheets/APSMBJ_SERIES.pdf"/>
    <hyperlink ref="B237" r:id="rId_hyperlink_1109" tooltip="https://www.diodes.com/assets/Datasheets/APSMBJ_SERIES.pdf" display="https://www.diodes.com/assets/Datasheets/APSMBJ_SERIES.pdf"/>
    <hyperlink ref="B238" r:id="rId_hyperlink_1110" tooltip="https://www.diodes.com/assets/Datasheets/APSMBJ_SERIES.pdf" display="https://www.diodes.com/assets/Datasheets/APSMBJ_SERIES.pdf"/>
    <hyperlink ref="B239" r:id="rId_hyperlink_1111" tooltip="https://www.diodes.com/assets/Datasheets/APSMBJ_SERIES.pdf" display="https://www.diodes.com/assets/Datasheets/APSMBJ_SERIES.pdf"/>
    <hyperlink ref="B240" r:id="rId_hyperlink_1112" tooltip="https://www.diodes.com/assets/Datasheets/APSMBJ_SERIES.pdf" display="https://www.diodes.com/assets/Datasheets/APSMBJ_SERIES.pdf"/>
    <hyperlink ref="B241" r:id="rId_hyperlink_1113" tooltip="https://www.diodes.com/assets/Datasheets/APSMBJ_SERIES.pdf" display="https://www.diodes.com/assets/Datasheets/APSMBJ_SERIES.pdf"/>
    <hyperlink ref="B242" r:id="rId_hyperlink_1114" tooltip="https://www.diodes.com/assets/Datasheets/APSMBJ_SERIES.pdf" display="https://www.diodes.com/assets/Datasheets/APSMBJ_SERIES.pdf"/>
    <hyperlink ref="B243" r:id="rId_hyperlink_1115" tooltip="https://www.diodes.com/assets/Datasheets/APSMBJ_SERIES.pdf" display="https://www.diodes.com/assets/Datasheets/APSMBJ_SERIES.pdf"/>
    <hyperlink ref="B244" r:id="rId_hyperlink_1116" tooltip="https://www.diodes.com/assets/Datasheets/APSMBJ_SERIES.pdf" display="https://www.diodes.com/assets/Datasheets/APSMBJ_SERIES.pdf"/>
    <hyperlink ref="B245" r:id="rId_hyperlink_1117" tooltip="https://www.diodes.com/assets/Datasheets/APSMCJ_SERIES.pdf" display="https://www.diodes.com/assets/Datasheets/APSMCJ_SERIES.pdf"/>
    <hyperlink ref="B246" r:id="rId_hyperlink_1118" tooltip="https://www.diodes.com/assets/Datasheets/APSMCJ_SERIES.pdf" display="https://www.diodes.com/assets/Datasheets/APSMCJ_SERIES.pdf"/>
    <hyperlink ref="B247" r:id="rId_hyperlink_1119" tooltip="https://www.diodes.com/assets/Datasheets/APSMCJ_SERIES.pdf" display="https://www.diodes.com/assets/Datasheets/APSMCJ_SERIES.pdf"/>
    <hyperlink ref="B248" r:id="rId_hyperlink_1120" tooltip="https://www.diodes.com/assets/Datasheets/APSMCJ_SERIES.pdf" display="https://www.diodes.com/assets/Datasheets/APSMCJ_SERIES.pdf"/>
    <hyperlink ref="B249" r:id="rId_hyperlink_1121" tooltip="https://www.diodes.com/assets/Datasheets/APSMCJ_SERIES.pdf" display="https://www.diodes.com/assets/Datasheets/APSMCJ_SERIES.pdf"/>
    <hyperlink ref="B250" r:id="rId_hyperlink_1122" tooltip="https://www.diodes.com/assets/Datasheets/APSMCJ_SERIES.pdf" display="https://www.diodes.com/assets/Datasheets/APSMCJ_SERIES.pdf"/>
    <hyperlink ref="B251" r:id="rId_hyperlink_1123" tooltip="https://www.diodes.com/assets/Datasheets/APSMCJ_SERIES.pdf" display="https://www.diodes.com/assets/Datasheets/APSMCJ_SERIES.pdf"/>
    <hyperlink ref="B252" r:id="rId_hyperlink_1124" tooltip="https://www.diodes.com/assets/Datasheets/APSMCJ_SERIES.pdf" display="https://www.diodes.com/assets/Datasheets/APSMCJ_SERIES.pdf"/>
    <hyperlink ref="B253" r:id="rId_hyperlink_1125" tooltip="https://www.diodes.com/assets/Datasheets/APSMCJ_SERIES.pdf" display="https://www.diodes.com/assets/Datasheets/APSMCJ_SERIES.pdf"/>
    <hyperlink ref="B254" r:id="rId_hyperlink_1126" tooltip="https://www.diodes.com/assets/Datasheets/APSMCJ_SERIES.pdf" display="https://www.diodes.com/assets/Datasheets/APSMCJ_SERIES.pdf"/>
    <hyperlink ref="B255" r:id="rId_hyperlink_1127" tooltip="https://www.diodes.com/assets/Datasheets/APSMCJ_SERIES.pdf" display="https://www.diodes.com/assets/Datasheets/APSMCJ_SERIES.pdf"/>
    <hyperlink ref="B256" r:id="rId_hyperlink_1128" tooltip="https://www.diodes.com/assets/Datasheets/APSMCJ_SERIES.pdf" display="https://www.diodes.com/assets/Datasheets/APSMCJ_SERIES.pdf"/>
    <hyperlink ref="B257" r:id="rId_hyperlink_1129" tooltip="https://www.diodes.com/assets/Datasheets/APSMCJ_SERIES.pdf" display="https://www.diodes.com/assets/Datasheets/APSMCJ_SERIES.pdf"/>
    <hyperlink ref="B258" r:id="rId_hyperlink_1130" tooltip="https://www.diodes.com/assets/Datasheets/APSMCJ_SERIES.pdf" display="https://www.diodes.com/assets/Datasheets/APSMCJ_SERIES.pdf"/>
    <hyperlink ref="B259" r:id="rId_hyperlink_1131" tooltip="https://www.diodes.com/assets/Datasheets/APSMCJ_SERIES.pdf" display="https://www.diodes.com/assets/Datasheets/APSMCJ_SERIES.pdf"/>
    <hyperlink ref="B260" r:id="rId_hyperlink_1132" tooltip="https://www.diodes.com/assets/Datasheets/APSMCJ_SERIES.pdf" display="https://www.diodes.com/assets/Datasheets/APSMCJ_SERIES.pdf"/>
    <hyperlink ref="B261" r:id="rId_hyperlink_1133" tooltip="https://www.diodes.com/assets/Datasheets/APSMCJ_SERIES.pdf" display="https://www.diodes.com/assets/Datasheets/APSMCJ_SERIES.pdf"/>
    <hyperlink ref="B262" r:id="rId_hyperlink_1134" tooltip="https://www.diodes.com/assets/Datasheets/APSMCJ_SERIES.pdf" display="https://www.diodes.com/assets/Datasheets/APSMCJ_SERIES.pdf"/>
    <hyperlink ref="B263" r:id="rId_hyperlink_1135" tooltip="https://www.diodes.com/assets/Datasheets/APSMCJ_SERIES.pdf" display="https://www.diodes.com/assets/Datasheets/APSMCJ_SERIES.pdf"/>
    <hyperlink ref="B264" r:id="rId_hyperlink_1136" tooltip="https://www.diodes.com/assets/Datasheets/APSMCJ_SERIES.pdf" display="https://www.diodes.com/assets/Datasheets/APSMCJ_SERIES.pdf"/>
    <hyperlink ref="B265" r:id="rId_hyperlink_1137" tooltip="https://www.diodes.com/assets/Datasheets/APSMCJ_SERIES.pdf" display="https://www.diodes.com/assets/Datasheets/APSMCJ_SERIES.pdf"/>
    <hyperlink ref="B266" r:id="rId_hyperlink_1138" tooltip="https://www.diodes.com/assets/Datasheets/APSMCJ_SERIES.pdf" display="https://www.diodes.com/assets/Datasheets/APSMCJ_SERIES.pdf"/>
    <hyperlink ref="B267" r:id="rId_hyperlink_1139" tooltip="https://www.diodes.com/assets/Datasheets/APSMCJ_SERIES.pdf" display="https://www.diodes.com/assets/Datasheets/APSMCJ_SERIES.pdf"/>
    <hyperlink ref="B268" r:id="rId_hyperlink_1140" tooltip="https://www.diodes.com/assets/Datasheets/APSMCJ_SERIES.pdf" display="https://www.diodes.com/assets/Datasheets/APSMCJ_SERIES.pdf"/>
    <hyperlink ref="B269" r:id="rId_hyperlink_1141" tooltip="https://www.diodes.com/assets/Datasheets/APSMCJ_SERIES.pdf" display="https://www.diodes.com/assets/Datasheets/APSMCJ_SERIES.pdf"/>
    <hyperlink ref="B270" r:id="rId_hyperlink_1142" tooltip="https://www.diodes.com/assets/Datasheets/APSMCJ_SERIES.pdf" display="https://www.diodes.com/assets/Datasheets/APSMCJ_SERIES.pdf"/>
    <hyperlink ref="B271" r:id="rId_hyperlink_1143" tooltip="https://www.diodes.com/assets/Datasheets/APSMCJ_SERIES.pdf" display="https://www.diodes.com/assets/Datasheets/APSMCJ_SERIES.pdf"/>
    <hyperlink ref="B272" r:id="rId_hyperlink_1144" tooltip="https://www.diodes.com/assets/Datasheets/APSMCJ_SERIES.pdf" display="https://www.diodes.com/assets/Datasheets/APSMCJ_SERIES.pdf"/>
    <hyperlink ref="B273" r:id="rId_hyperlink_1145" tooltip="https://www.diodes.com/assets/Datasheets/APSMCJ_SERIES.pdf" display="https://www.diodes.com/assets/Datasheets/APSMCJ_SERIES.pdf"/>
    <hyperlink ref="B274" r:id="rId_hyperlink_1146" tooltip="https://www.diodes.com/assets/Datasheets/APSMCJ_SERIES.pdf" display="https://www.diodes.com/assets/Datasheets/APSMCJ_SERIES.pdf"/>
    <hyperlink ref="B275" r:id="rId_hyperlink_1147" tooltip="https://www.diodes.com/assets/Datasheets/APSMCJ_SERIES.pdf" display="https://www.diodes.com/assets/Datasheets/APSMCJ_SERIES.pdf"/>
    <hyperlink ref="B276" r:id="rId_hyperlink_1148" tooltip="https://www.diodes.com/assets/Datasheets/APSMCJ_SERIES.pdf" display="https://www.diodes.com/assets/Datasheets/APSMCJ_SERIES.pdf"/>
    <hyperlink ref="B277" r:id="rId_hyperlink_1149" tooltip="https://www.diodes.com/assets/Datasheets/APSMCJ_SERIES.pdf" display="https://www.diodes.com/assets/Datasheets/APSMCJ_SERIES.pdf"/>
    <hyperlink ref="B278" r:id="rId_hyperlink_1150" tooltip="https://www.diodes.com/assets/Datasheets/APSMCJ_SERIES.pdf" display="https://www.diodes.com/assets/Datasheets/APSMCJ_SERIES.pdf"/>
    <hyperlink ref="B279" r:id="rId_hyperlink_1151" tooltip="https://www.diodes.com/assets/Datasheets/APSMCJ_SERIES.pdf" display="https://www.diodes.com/assets/Datasheets/APSMCJ_SERIES.pdf"/>
    <hyperlink ref="B280" r:id="rId_hyperlink_1152" tooltip="https://www.diodes.com/assets/Datasheets/APSMCJ_SERIES.pdf" display="https://www.diodes.com/assets/Datasheets/APSMCJ_SERIES.pdf"/>
    <hyperlink ref="B281" r:id="rId_hyperlink_1153" tooltip="https://www.diodes.com/assets/Datasheets/APSMCJ_SERIES.pdf" display="https://www.diodes.com/assets/Datasheets/APSMCJ_SERIES.pdf"/>
    <hyperlink ref="B282" r:id="rId_hyperlink_1154" tooltip="https://www.diodes.com/assets/Datasheets/APSMCJ_SERIES.pdf" display="https://www.diodes.com/assets/Datasheets/APSMCJ_SERIES.pdf"/>
    <hyperlink ref="B283" r:id="rId_hyperlink_1155" tooltip="https://www.diodes.com/assets/Datasheets/APSMCJ_SERIES.pdf" display="https://www.diodes.com/assets/Datasheets/APSMCJ_SERIES.pdf"/>
    <hyperlink ref="B284" r:id="rId_hyperlink_1156" tooltip="https://www.diodes.com/assets/Datasheets/APSMCJ_SERIES.pdf" display="https://www.diodes.com/assets/Datasheets/APSMCJ_SERIES.pdf"/>
    <hyperlink ref="B285" r:id="rId_hyperlink_1157" tooltip="https://www.diodes.com/assets/Datasheets/APSMCJ_SERIES.pdf" display="https://www.diodes.com/assets/Datasheets/APSMCJ_SERIES.pdf"/>
    <hyperlink ref="B286" r:id="rId_hyperlink_1158" tooltip="https://www.diodes.com/assets/Datasheets/APSMCJ_SERIES.pdf" display="https://www.diodes.com/assets/Datasheets/APSMCJ_SERIES.pdf"/>
    <hyperlink ref="B287" r:id="rId_hyperlink_1159" tooltip="https://www.diodes.com/assets/Datasheets/APSMCJ_SERIES.pdf" display="https://www.diodes.com/assets/Datasheets/APSMCJ_SERIES.pdf"/>
    <hyperlink ref="B288" r:id="rId_hyperlink_1160" tooltip="https://www.diodes.com/assets/Datasheets/APSMCJ_SERIES.pdf" display="https://www.diodes.com/assets/Datasheets/APSMCJ_SERIES.pdf"/>
    <hyperlink ref="B289" r:id="rId_hyperlink_1161" tooltip="https://www.diodes.com/assets/Datasheets/APSMCJ_SERIES.pdf" display="https://www.diodes.com/assets/Datasheets/APSMCJ_SERIES.pdf"/>
    <hyperlink ref="B290" r:id="rId_hyperlink_1162" tooltip="https://www.diodes.com/assets/Datasheets/APSMCJ_SERIES.pdf" display="https://www.diodes.com/assets/Datasheets/APSMCJ_SERIES.pdf"/>
    <hyperlink ref="B291" r:id="rId_hyperlink_1163" tooltip="https://www.diodes.com/assets/Datasheets/APSMCJ_SERIES.pdf" display="https://www.diodes.com/assets/Datasheets/APSMCJ_SERIES.pdf"/>
    <hyperlink ref="B292" r:id="rId_hyperlink_1164" tooltip="https://www.diodes.com/assets/Datasheets/APSMCJ_SERIES.pdf" display="https://www.diodes.com/assets/Datasheets/APSMCJ_SERIES.pdf"/>
    <hyperlink ref="B293" r:id="rId_hyperlink_1165" tooltip="https://www.diodes.com/assets/Datasheets/APSMCJ_SERIES.pdf" display="https://www.diodes.com/assets/Datasheets/APSMCJ_SERIES.pdf"/>
    <hyperlink ref="B294" r:id="rId_hyperlink_1166" tooltip="https://www.diodes.com/assets/Datasheets/APSMCJ_SERIES.pdf" display="https://www.diodes.com/assets/Datasheets/APSMCJ_SERIES.pdf"/>
    <hyperlink ref="B295" r:id="rId_hyperlink_1167" tooltip="https://www.diodes.com/assets/Datasheets/APSMCJ_SERIES.pdf" display="https://www.diodes.com/assets/Datasheets/APSMCJ_SERIES.pdf"/>
    <hyperlink ref="B296" r:id="rId_hyperlink_1168" tooltip="https://www.diodes.com/assets/Datasheets/APSMCJ_SERIES.pdf" display="https://www.diodes.com/assets/Datasheets/APSMCJ_SERIES.pdf"/>
    <hyperlink ref="B297" r:id="rId_hyperlink_1169" tooltip="https://www.diodes.com/assets/Datasheets/APSMCJ_SERIES.pdf" display="https://www.diodes.com/assets/Datasheets/APSMCJ_SERIES.pdf"/>
    <hyperlink ref="B298" r:id="rId_hyperlink_1170" tooltip="https://www.diodes.com/assets/Datasheets/APSMCJ_SERIES.pdf" display="https://www.diodes.com/assets/Datasheets/APSMCJ_SERIES.pdf"/>
    <hyperlink ref="B299" r:id="rId_hyperlink_1171" tooltip="https://www.diodes.com/assets/Datasheets/ASMA6J_SERIES_LS.pdf" display="https://www.diodes.com/assets/Datasheets/ASMA6J_SERIES_LS.pdf"/>
    <hyperlink ref="B300" r:id="rId_hyperlink_1172" tooltip="https://www.diodes.com/assets/Datasheets/ASMA6J_SERIES_LS.pdf" display="https://www.diodes.com/assets/Datasheets/ASMA6J_SERIES_LS.pdf"/>
    <hyperlink ref="B301" r:id="rId_hyperlink_1173" tooltip="https://www.diodes.com/assets/Datasheets/ASMA6J_SERIES_LS.pdf" display="https://www.diodes.com/assets/Datasheets/ASMA6J_SERIES_LS.pdf"/>
    <hyperlink ref="B302" r:id="rId_hyperlink_1174" tooltip="https://www.diodes.com/assets/Datasheets/ASMA6J_SERIES_LS.pdf" display="https://www.diodes.com/assets/Datasheets/ASMA6J_SERIES_LS.pdf"/>
    <hyperlink ref="B303" r:id="rId_hyperlink_1175" tooltip="https://www.diodes.com/assets/Datasheets/ASMA6J_SERIES_LS.pdf" display="https://www.diodes.com/assets/Datasheets/ASMA6J_SERIES_LS.pdf"/>
    <hyperlink ref="B304" r:id="rId_hyperlink_1176" tooltip="https://www.diodes.com/assets/Datasheets/ASMA6J_SERIES_LS.pdf" display="https://www.diodes.com/assets/Datasheets/ASMA6J_SERIES_LS.pdf"/>
    <hyperlink ref="B305" r:id="rId_hyperlink_1177" tooltip="https://www.diodes.com/assets/Datasheets/ASMA6J_SERIES_LS.pdf" display="https://www.diodes.com/assets/Datasheets/ASMA6J_SERIES_LS.pdf"/>
    <hyperlink ref="B306" r:id="rId_hyperlink_1178" tooltip="https://www.diodes.com/assets/Datasheets/ASMA6J_SERIES_LS.pdf" display="https://www.diodes.com/assets/Datasheets/ASMA6J_SERIES_LS.pdf"/>
    <hyperlink ref="B307" r:id="rId_hyperlink_1179" tooltip="https://www.diodes.com/assets/Datasheets/ASMA6J_SERIES_LS.pdf" display="https://www.diodes.com/assets/Datasheets/ASMA6J_SERIES_LS.pdf"/>
    <hyperlink ref="B308" r:id="rId_hyperlink_1180" tooltip="https://www.diodes.com/assets/Datasheets/ASMA6J_SERIES_LS.pdf" display="https://www.diodes.com/assets/Datasheets/ASMA6J_SERIES_LS.pdf"/>
    <hyperlink ref="B309" r:id="rId_hyperlink_1181" tooltip="https://www.diodes.com/assets/Datasheets/ASMA6J_SERIES_LS.pdf" display="https://www.diodes.com/assets/Datasheets/ASMA6J_SERIES_LS.pdf"/>
    <hyperlink ref="B310" r:id="rId_hyperlink_1182" tooltip="https://www.diodes.com/assets/Datasheets/ASMA6J_SERIES_LS.pdf" display="https://www.diodes.com/assets/Datasheets/ASMA6J_SERIES_LS.pdf"/>
    <hyperlink ref="B311" r:id="rId_hyperlink_1183" tooltip="https://www.diodes.com/assets/Datasheets/ASMA6J_SERIES_LS.pdf" display="https://www.diodes.com/assets/Datasheets/ASMA6J_SERIES_LS.pdf"/>
    <hyperlink ref="B312" r:id="rId_hyperlink_1184" tooltip="https://www.diodes.com/assets/Datasheets/ASMA6J_SERIES_LS.pdf" display="https://www.diodes.com/assets/Datasheets/ASMA6J_SERIES_LS.pdf"/>
    <hyperlink ref="B313" r:id="rId_hyperlink_1185" tooltip="https://www.diodes.com/assets/Datasheets/ASMA6J_SERIES_LS.pdf" display="https://www.diodes.com/assets/Datasheets/ASMA6J_SERIES_LS.pdf"/>
    <hyperlink ref="B314" r:id="rId_hyperlink_1186" tooltip="https://www.diodes.com/assets/Datasheets/ASMA6J_SERIES_LS.pdf" display="https://www.diodes.com/assets/Datasheets/ASMA6J_SERIES_LS.pdf"/>
    <hyperlink ref="B315" r:id="rId_hyperlink_1187" tooltip="https://www.diodes.com/assets/Datasheets/ASMA6J_SERIES_LS.pdf" display="https://www.diodes.com/assets/Datasheets/ASMA6J_SERIES_LS.pdf"/>
    <hyperlink ref="B316" r:id="rId_hyperlink_1188" tooltip="https://www.diodes.com/assets/Datasheets/ASMA6J_SERIES_LS.pdf" display="https://www.diodes.com/assets/Datasheets/ASMA6J_SERIES_LS.pdf"/>
    <hyperlink ref="B317" r:id="rId_hyperlink_1189" tooltip="https://www.diodes.com/assets/Datasheets/ASMA6J_SERIES_LS.pdf" display="https://www.diodes.com/assets/Datasheets/ASMA6J_SERIES_LS.pdf"/>
    <hyperlink ref="B318" r:id="rId_hyperlink_1190" tooltip="https://www.diodes.com/assets/Datasheets/ASMA6J_SERIES_LS.pdf" display="https://www.diodes.com/assets/Datasheets/ASMA6J_SERIES_LS.pdf"/>
    <hyperlink ref="B319" r:id="rId_hyperlink_1191" tooltip="https://www.diodes.com/assets/Datasheets/ASMA6J_SERIES_LS.pdf" display="https://www.diodes.com/assets/Datasheets/ASMA6J_SERIES_LS.pdf"/>
    <hyperlink ref="B320" r:id="rId_hyperlink_1192" tooltip="https://www.diodes.com/assets/Datasheets/ASMA6J_SERIES_LS.pdf" display="https://www.diodes.com/assets/Datasheets/ASMA6J_SERIES_LS.pdf"/>
    <hyperlink ref="B321" r:id="rId_hyperlink_1193" tooltip="https://www.diodes.com/assets/Datasheets/ASMA6J_SERIES_LS.pdf" display="https://www.diodes.com/assets/Datasheets/ASMA6J_SERIES_LS.pdf"/>
    <hyperlink ref="B322" r:id="rId_hyperlink_1194" tooltip="https://www.diodes.com/assets/Datasheets/ASMA6J_SERIES_LS.pdf" display="https://www.diodes.com/assets/Datasheets/ASMA6J_SERIES_LS.pdf"/>
    <hyperlink ref="B323" r:id="rId_hyperlink_1195" tooltip="https://www.diodes.com/assets/Datasheets/ASMA6J_SERIES_LS.pdf" display="https://www.diodes.com/assets/Datasheets/ASMA6J_SERIES_LS.pdf"/>
    <hyperlink ref="B324" r:id="rId_hyperlink_1196" tooltip="https://www.diodes.com/assets/Datasheets/ASMA6J_SERIES_LS.pdf" display="https://www.diodes.com/assets/Datasheets/ASMA6J_SERIES_LS.pdf"/>
    <hyperlink ref="B325" r:id="rId_hyperlink_1197" tooltip="https://www.diodes.com/assets/Datasheets/ASMA6J_SERIES_LS.pdf" display="https://www.diodes.com/assets/Datasheets/ASMA6J_SERIES_LS.pdf"/>
    <hyperlink ref="B326" r:id="rId_hyperlink_1198" tooltip="https://www.diodes.com/assets/Datasheets/ASMA6J_SERIES_LS.pdf" display="https://www.diodes.com/assets/Datasheets/ASMA6J_SERIES_LS.pdf"/>
    <hyperlink ref="B327" r:id="rId_hyperlink_1199" tooltip="https://www.diodes.com/assets/Datasheets/ASMA6J_SERIES_LS.pdf" display="https://www.diodes.com/assets/Datasheets/ASMA6J_SERIES_LS.pdf"/>
    <hyperlink ref="B328" r:id="rId_hyperlink_1200" tooltip="https://www.diodes.com/assets/Datasheets/ASMA6J_SERIES_LS.pdf" display="https://www.diodes.com/assets/Datasheets/ASMA6J_SERIES_LS.pdf"/>
    <hyperlink ref="B329" r:id="rId_hyperlink_1201" tooltip="https://www.diodes.com/assets/Datasheets/ASMA6J_SERIES_LS.pdf" display="https://www.diodes.com/assets/Datasheets/ASMA6J_SERIES_LS.pdf"/>
    <hyperlink ref="B330" r:id="rId_hyperlink_1202" tooltip="https://www.diodes.com/assets/Datasheets/ASMA6J_SERIES_LS.pdf" display="https://www.diodes.com/assets/Datasheets/ASMA6J_SERIES_LS.pdf"/>
    <hyperlink ref="B331" r:id="rId_hyperlink_1203" tooltip="https://www.diodes.com/assets/Datasheets/ASMA6J_SERIES_LS.pdf" display="https://www.diodes.com/assets/Datasheets/ASMA6J_SERIES_LS.pdf"/>
    <hyperlink ref="B332" r:id="rId_hyperlink_1204" tooltip="https://www.diodes.com/assets/Datasheets/ASMA6J_SERIES_LS.pdf" display="https://www.diodes.com/assets/Datasheets/ASMA6J_SERIES_LS.pdf"/>
    <hyperlink ref="B333" r:id="rId_hyperlink_1205" tooltip="https://www.diodes.com/assets/Datasheets/ASMA6J_SERIES_LS.pdf" display="https://www.diodes.com/assets/Datasheets/ASMA6J_SERIES_LS.pdf"/>
    <hyperlink ref="B334" r:id="rId_hyperlink_1206" tooltip="https://www.diodes.com/assets/Datasheets/ASMA6J_SERIES_LS.pdf" display="https://www.diodes.com/assets/Datasheets/ASMA6J_SERIES_LS.pdf"/>
    <hyperlink ref="B335" r:id="rId_hyperlink_1207" tooltip="https://www.diodes.com/assets/Datasheets/ASMA6J_SERIES_LS.pdf" display="https://www.diodes.com/assets/Datasheets/ASMA6J_SERIES_LS.pdf"/>
    <hyperlink ref="B336" r:id="rId_hyperlink_1208" tooltip="https://www.diodes.com/assets/Datasheets/ASMA6J_SERIES_LS.pdf" display="https://www.diodes.com/assets/Datasheets/ASMA6J_SERIES_LS.pdf"/>
    <hyperlink ref="B337" r:id="rId_hyperlink_1209" tooltip="https://www.diodes.com/assets/Datasheets/ASMA6J_SERIES_LS.pdf" display="https://www.diodes.com/assets/Datasheets/ASMA6J_SERIES_LS.pdf"/>
    <hyperlink ref="B338" r:id="rId_hyperlink_1210" tooltip="https://www.diodes.com/assets/Datasheets/ASMA6J_SERIES_LS.pdf" display="https://www.diodes.com/assets/Datasheets/ASMA6J_SERIES_LS.pdf"/>
    <hyperlink ref="B339" r:id="rId_hyperlink_1211" tooltip="https://www.diodes.com/assets/Datasheets/ASMA6J_SERIES_LS.pdf" display="https://www.diodes.com/assets/Datasheets/ASMA6J_SERIES_LS.pdf"/>
    <hyperlink ref="B340" r:id="rId_hyperlink_1212" tooltip="https://www.diodes.com/assets/Datasheets/ASMA6J_SERIES_LS.pdf" display="https://www.diodes.com/assets/Datasheets/ASMA6J_SERIES_LS.pdf"/>
    <hyperlink ref="B341" r:id="rId_hyperlink_1213" tooltip="https://www.diodes.com/assets/Datasheets/ASMA6J_SERIES_LS.pdf" display="https://www.diodes.com/assets/Datasheets/ASMA6J_SERIES_LS.pdf"/>
    <hyperlink ref="B342" r:id="rId_hyperlink_1214" tooltip="https://www.diodes.com/assets/Datasheets/ASMA6J_SERIES_LS.pdf" display="https://www.diodes.com/assets/Datasheets/ASMA6J_SERIES_LS.pdf"/>
    <hyperlink ref="B343" r:id="rId_hyperlink_1215" tooltip="https://www.diodes.com/assets/Datasheets/ASMA6J_SERIES_LS.pdf" display="https://www.diodes.com/assets/Datasheets/ASMA6J_SERIES_LS.pdf"/>
    <hyperlink ref="B344" r:id="rId_hyperlink_1216" tooltip="https://www.diodes.com/assets/Datasheets/ASMA6J_SERIES_LS.pdf" display="https://www.diodes.com/assets/Datasheets/ASMA6J_SERIES_LS.pdf"/>
    <hyperlink ref="B345" r:id="rId_hyperlink_1217" tooltip="https://www.diodes.com/assets/Datasheets/ASMA6J_SERIES_LS.pdf" display="https://www.diodes.com/assets/Datasheets/ASMA6J_SERIES_LS.pdf"/>
    <hyperlink ref="B346" r:id="rId_hyperlink_1218" tooltip="https://www.diodes.com/assets/Datasheets/ASMA6J_SERIES_LS.pdf" display="https://www.diodes.com/assets/Datasheets/ASMA6J_SERIES_LS.pdf"/>
    <hyperlink ref="B347" r:id="rId_hyperlink_1219" tooltip="https://www.diodes.com/assets/Datasheets/ASMA6J_SERIES_LS.pdf" display="https://www.diodes.com/assets/Datasheets/ASMA6J_SERIES_LS.pdf"/>
    <hyperlink ref="B348" r:id="rId_hyperlink_1220" tooltip="https://www.diodes.com/assets/Datasheets/ASMA6J_SERIES_LS.pdf" display="https://www.diodes.com/assets/Datasheets/ASMA6J_SERIES_LS.pdf"/>
    <hyperlink ref="B349" r:id="rId_hyperlink_1221" tooltip="https://www.diodes.com/assets/Datasheets/ASMA6J_SERIES_LS.pdf" display="https://www.diodes.com/assets/Datasheets/ASMA6J_SERIES_LS.pdf"/>
    <hyperlink ref="B350" r:id="rId_hyperlink_1222" tooltip="https://www.diodes.com/assets/Datasheets/ASMA6J_SERIES_LS.pdf" display="https://www.diodes.com/assets/Datasheets/ASMA6J_SERIES_LS.pdf"/>
    <hyperlink ref="B351" r:id="rId_hyperlink_1223" tooltip="https://www.diodes.com/assets/Datasheets/ASMA6J_SERIES_LS.pdf" display="https://www.diodes.com/assets/Datasheets/ASMA6J_SERIES_LS.pdf"/>
    <hyperlink ref="B352" r:id="rId_hyperlink_1224" tooltip="https://www.diodes.com/assets/Datasheets/ASMA6J_SERIES_LS.pdf" display="https://www.diodes.com/assets/Datasheets/ASMA6J_SERIES_LS.pdf"/>
    <hyperlink ref="B353" r:id="rId_hyperlink_1225" tooltip="https://www.diodes.com/assets/Datasheets/ASMA6J_SERIES_LS.pdf" display="https://www.diodes.com/assets/Datasheets/ASMA6J_SERIES_LS.pdf"/>
    <hyperlink ref="B354" r:id="rId_hyperlink_1226" tooltip="https://www.diodes.com/assets/Datasheets/ASMA6J_SERIES_LS.pdf" display="https://www.diodes.com/assets/Datasheets/ASMA6J_SERIES_LS.pdf"/>
    <hyperlink ref="B355" r:id="rId_hyperlink_1227" tooltip="https://www.diodes.com/assets/Datasheets/ASMA6J_SERIES_LS.pdf" display="https://www.diodes.com/assets/Datasheets/ASMA6J_SERIES_LS.pdf"/>
    <hyperlink ref="B356" r:id="rId_hyperlink_1228" tooltip="https://www.diodes.com/assets/Datasheets/ASMA6J_SERIES_LS.pdf" display="https://www.diodes.com/assets/Datasheets/ASMA6J_SERIES_LS.pdf"/>
    <hyperlink ref="B357" r:id="rId_hyperlink_1229" tooltip="https://www.diodes.com/assets/Datasheets/ASMA6J_SERIES_LS.pdf" display="https://www.diodes.com/assets/Datasheets/ASMA6J_SERIES_LS.pdf"/>
    <hyperlink ref="B358" r:id="rId_hyperlink_1230" tooltip="https://www.diodes.com/assets/Datasheets/ASMA6J_SERIES_LS.pdf" display="https://www.diodes.com/assets/Datasheets/ASMA6J_SERIES_LS.pdf"/>
    <hyperlink ref="B359" r:id="rId_hyperlink_1231" tooltip="https://www.diodes.com/assets/Datasheets/ASMA6J_SERIES_LS.pdf" display="https://www.diodes.com/assets/Datasheets/ASMA6J_SERIES_LS.pdf"/>
    <hyperlink ref="B360" r:id="rId_hyperlink_1232" tooltip="https://www.diodes.com/assets/Datasheets/ASMA6J_SERIES_LS.pdf" display="https://www.diodes.com/assets/Datasheets/ASMA6J_SERIES_LS.pdf"/>
    <hyperlink ref="B361" r:id="rId_hyperlink_1233" tooltip="https://www.diodes.com/assets/Datasheets/ASMA6J_SERIES_LS.pdf" display="https://www.diodes.com/assets/Datasheets/ASMA6J_SERIES_LS.pdf"/>
    <hyperlink ref="B362" r:id="rId_hyperlink_1234" tooltip="https://www.diodes.com/assets/Datasheets/ASMA6J_SERIES_LS.pdf" display="https://www.diodes.com/assets/Datasheets/ASMA6J_SERIES_LS.pdf"/>
    <hyperlink ref="B363" r:id="rId_hyperlink_1235" tooltip="https://www.diodes.com/assets/Datasheets/ASMAJ_SERIES.pdf" display="https://www.diodes.com/assets/Datasheets/ASMAJ_SERIES.pdf"/>
    <hyperlink ref="B364" r:id="rId_hyperlink_1236" tooltip="https://www.diodes.com/assets/Datasheets/ASMAJ_SERIES.pdf" display="https://www.diodes.com/assets/Datasheets/ASMAJ_SERIES.pdf"/>
    <hyperlink ref="B365" r:id="rId_hyperlink_1237" tooltip="https://www.diodes.com/assets/Datasheets/ASMAJ_SERIES.pdf" display="https://www.diodes.com/assets/Datasheets/ASMAJ_SERIES.pdf"/>
    <hyperlink ref="B366" r:id="rId_hyperlink_1238" tooltip="https://www.diodes.com/assets/Datasheets/ASMAJ_SERIES.pdf" display="https://www.diodes.com/assets/Datasheets/ASMAJ_SERIES.pdf"/>
    <hyperlink ref="B367" r:id="rId_hyperlink_1239" tooltip="https://www.diodes.com/assets/Datasheets/ASMAJ_SERIES.pdf" display="https://www.diodes.com/assets/Datasheets/ASMAJ_SERIES.pdf"/>
    <hyperlink ref="B368" r:id="rId_hyperlink_1240" tooltip="https://www.diodes.com/assets/Datasheets/ASMAJ_SERIES.pdf" display="https://www.diodes.com/assets/Datasheets/ASMAJ_SERIES.pdf"/>
    <hyperlink ref="B369" r:id="rId_hyperlink_1241" tooltip="https://www.diodes.com/assets/Datasheets/ASMAJ_SERIES.pdf" display="https://www.diodes.com/assets/Datasheets/ASMAJ_SERIES.pdf"/>
    <hyperlink ref="B370" r:id="rId_hyperlink_1242" tooltip="https://www.diodes.com/assets/Datasheets/ASMAJ_SERIES.pdf" display="https://www.diodes.com/assets/Datasheets/ASMAJ_SERIES.pdf"/>
    <hyperlink ref="B371" r:id="rId_hyperlink_1243" tooltip="https://www.diodes.com/assets/Datasheets/ASMAJ_SERIES.pdf" display="https://www.diodes.com/assets/Datasheets/ASMAJ_SERIES.pdf"/>
    <hyperlink ref="B372" r:id="rId_hyperlink_1244" tooltip="https://www.diodes.com/assets/Datasheets/ASMAJ_SERIES.pdf" display="https://www.diodes.com/assets/Datasheets/ASMAJ_SERIES.pdf"/>
    <hyperlink ref="B373" r:id="rId_hyperlink_1245" tooltip="https://www.diodes.com/assets/Datasheets/ASMAJ_SERIES.pdf" display="https://www.diodes.com/assets/Datasheets/ASMAJ_SERIES.pdf"/>
    <hyperlink ref="B374" r:id="rId_hyperlink_1246" tooltip="https://www.diodes.com/assets/Datasheets/ASMAJ_SERIES.pdf" display="https://www.diodes.com/assets/Datasheets/ASMAJ_SERIES.pdf"/>
    <hyperlink ref="B375" r:id="rId_hyperlink_1247" tooltip="https://www.diodes.com/assets/Datasheets/ASMAJ_SERIES.pdf" display="https://www.diodes.com/assets/Datasheets/ASMAJ_SERIES.pdf"/>
    <hyperlink ref="B376" r:id="rId_hyperlink_1248" tooltip="https://www.diodes.com/assets/Datasheets/ASMAJ_SERIES.pdf" display="https://www.diodes.com/assets/Datasheets/ASMAJ_SERIES.pdf"/>
    <hyperlink ref="B377" r:id="rId_hyperlink_1249" tooltip="https://www.diodes.com/assets/Datasheets/ASMAJ_SERIES.pdf" display="https://www.diodes.com/assets/Datasheets/ASMAJ_SERIES.pdf"/>
    <hyperlink ref="B378" r:id="rId_hyperlink_1250" tooltip="https://www.diodes.com/assets/Datasheets/ASMAJ_SERIES.pdf" display="https://www.diodes.com/assets/Datasheets/ASMAJ_SERIES.pdf"/>
    <hyperlink ref="B379" r:id="rId_hyperlink_1251" tooltip="https://www.diodes.com/assets/Datasheets/ASMAJ_SERIES.pdf" display="https://www.diodes.com/assets/Datasheets/ASMAJ_SERIES.pdf"/>
    <hyperlink ref="B380" r:id="rId_hyperlink_1252" tooltip="https://www.diodes.com/assets/Datasheets/ASMAJ_SERIES.pdf" display="https://www.diodes.com/assets/Datasheets/ASMAJ_SERIES.pdf"/>
    <hyperlink ref="B381" r:id="rId_hyperlink_1253" tooltip="https://www.diodes.com/assets/Datasheets/ASMAJ_SERIES.pdf" display="https://www.diodes.com/assets/Datasheets/ASMAJ_SERIES.pdf"/>
    <hyperlink ref="B382" r:id="rId_hyperlink_1254" tooltip="https://www.diodes.com/assets/Datasheets/ASMAJ_SERIES.pdf" display="https://www.diodes.com/assets/Datasheets/ASMAJ_SERIES.pdf"/>
    <hyperlink ref="B383" r:id="rId_hyperlink_1255" tooltip="https://www.diodes.com/assets/Datasheets/ASMAJ_SERIES.pdf" display="https://www.diodes.com/assets/Datasheets/ASMAJ_SERIES.pdf"/>
    <hyperlink ref="B384" r:id="rId_hyperlink_1256" tooltip="https://www.diodes.com/assets/Datasheets/ASMAJ_SERIES.pdf" display="https://www.diodes.com/assets/Datasheets/ASMAJ_SERIES.pdf"/>
    <hyperlink ref="B385" r:id="rId_hyperlink_1257" tooltip="https://www.diodes.com/assets/Datasheets/ASMAJ_SERIES.pdf" display="https://www.diodes.com/assets/Datasheets/ASMAJ_SERIES.pdf"/>
    <hyperlink ref="B386" r:id="rId_hyperlink_1258" tooltip="https://www.diodes.com/assets/Datasheets/ASMAJ_SERIES.pdf" display="https://www.diodes.com/assets/Datasheets/ASMAJ_SERIES.pdf"/>
    <hyperlink ref="B387" r:id="rId_hyperlink_1259" tooltip="https://www.diodes.com/assets/Datasheets/ASMAJ_SERIES.pdf" display="https://www.diodes.com/assets/Datasheets/ASMAJ_SERIES.pdf"/>
    <hyperlink ref="B388" r:id="rId_hyperlink_1260" tooltip="https://www.diodes.com/assets/Datasheets/ASMAJ_SERIES.pdf" display="https://www.diodes.com/assets/Datasheets/ASMAJ_SERIES.pdf"/>
    <hyperlink ref="B389" r:id="rId_hyperlink_1261" tooltip="https://www.diodes.com/assets/Datasheets/ASMAJ_SERIES.pdf" display="https://www.diodes.com/assets/Datasheets/ASMAJ_SERIES.pdf"/>
    <hyperlink ref="B390" r:id="rId_hyperlink_1262" tooltip="https://www.diodes.com/assets/Datasheets/ASMAJ_SERIES.pdf" display="https://www.diodes.com/assets/Datasheets/ASMAJ_SERIES.pdf"/>
    <hyperlink ref="B391" r:id="rId_hyperlink_1263" tooltip="https://www.diodes.com/assets/Datasheets/ASMAJ_SERIES.pdf" display="https://www.diodes.com/assets/Datasheets/ASMAJ_SERIES.pdf"/>
    <hyperlink ref="B392" r:id="rId_hyperlink_1264" tooltip="https://www.diodes.com/assets/Datasheets/ASMAJ_SERIES.pdf" display="https://www.diodes.com/assets/Datasheets/ASMAJ_SERIES.pdf"/>
    <hyperlink ref="B393" r:id="rId_hyperlink_1265" tooltip="https://www.diodes.com/assets/Datasheets/ASMAJ_SERIES.pdf" display="https://www.diodes.com/assets/Datasheets/ASMAJ_SERIES.pdf"/>
    <hyperlink ref="B394" r:id="rId_hyperlink_1266" tooltip="https://www.diodes.com/assets/Datasheets/ASMAJ_SERIES.pdf" display="https://www.diodes.com/assets/Datasheets/ASMAJ_SERIES.pdf"/>
    <hyperlink ref="B395" r:id="rId_hyperlink_1267" tooltip="https://www.diodes.com/assets/Datasheets/ASMAJ_SERIES.pdf" display="https://www.diodes.com/assets/Datasheets/ASMAJ_SERIES.pdf"/>
    <hyperlink ref="B396" r:id="rId_hyperlink_1268" tooltip="https://www.diodes.com/assets/Datasheets/ASMAJ_SERIES.pdf" display="https://www.diodes.com/assets/Datasheets/ASMAJ_SERIES.pdf"/>
    <hyperlink ref="B397" r:id="rId_hyperlink_1269" tooltip="https://www.diodes.com/assets/Datasheets/ASMAJ_SERIES.pdf" display="https://www.diodes.com/assets/Datasheets/ASMAJ_SERIES.pdf"/>
    <hyperlink ref="B398" r:id="rId_hyperlink_1270" tooltip="https://www.diodes.com/assets/Datasheets/ASMAJ_SERIES.pdf" display="https://www.diodes.com/assets/Datasheets/ASMAJ_SERIES.pdf"/>
    <hyperlink ref="B399" r:id="rId_hyperlink_1271" tooltip="https://www.diodes.com/assets/Datasheets/ASMAJ_SERIES.pdf" display="https://www.diodes.com/assets/Datasheets/ASMAJ_SERIES.pdf"/>
    <hyperlink ref="B400" r:id="rId_hyperlink_1272" tooltip="https://www.diodes.com/assets/Datasheets/ASMAJ_SERIES.pdf" display="https://www.diodes.com/assets/Datasheets/ASMAJ_SERIES.pdf"/>
    <hyperlink ref="B401" r:id="rId_hyperlink_1273" tooltip="https://www.diodes.com/assets/Datasheets/ASMAJ_SERIES.pdf" display="https://www.diodes.com/assets/Datasheets/ASMAJ_SERIES.pdf"/>
    <hyperlink ref="B402" r:id="rId_hyperlink_1274" tooltip="https://www.diodes.com/assets/Datasheets/ASMAJ_SERIES.pdf" display="https://www.diodes.com/assets/Datasheets/ASMAJ_SERIES.pdf"/>
    <hyperlink ref="B403" r:id="rId_hyperlink_1275" tooltip="https://www.diodes.com/assets/Datasheets/ASMAJ_SERIES.pdf" display="https://www.diodes.com/assets/Datasheets/ASMAJ_SERIES.pdf"/>
    <hyperlink ref="B404" r:id="rId_hyperlink_1276" tooltip="https://www.diodes.com/assets/Datasheets/ASMAJ_SERIES.pdf" display="https://www.diodes.com/assets/Datasheets/ASMAJ_SERIES.pdf"/>
    <hyperlink ref="B405" r:id="rId_hyperlink_1277" tooltip="https://www.diodes.com/assets/Datasheets/ASMAJ_SERIES.pdf" display="https://www.diodes.com/assets/Datasheets/ASMAJ_SERIES.pdf"/>
    <hyperlink ref="B406" r:id="rId_hyperlink_1278" tooltip="https://www.diodes.com/assets/Datasheets/ASMAJ_SERIES.pdf" display="https://www.diodes.com/assets/Datasheets/ASMAJ_SERIES.pdf"/>
    <hyperlink ref="B407" r:id="rId_hyperlink_1279" tooltip="https://www.diodes.com/assets/Datasheets/ASMAJ_SERIES.pdf" display="https://www.diodes.com/assets/Datasheets/ASMAJ_SERIES.pdf"/>
    <hyperlink ref="B408" r:id="rId_hyperlink_1280" tooltip="https://www.diodes.com/assets/Datasheets/ASMAJ_SERIES.pdf" display="https://www.diodes.com/assets/Datasheets/ASMAJ_SERIES.pdf"/>
    <hyperlink ref="B409" r:id="rId_hyperlink_1281" tooltip="https://www.diodes.com/assets/Datasheets/ASMAJ_SERIES.pdf" display="https://www.diodes.com/assets/Datasheets/ASMAJ_SERIES.pdf"/>
    <hyperlink ref="B410" r:id="rId_hyperlink_1282" tooltip="https://www.diodes.com/assets/Datasheets/ASMAJ_SERIES.pdf" display="https://www.diodes.com/assets/Datasheets/ASMAJ_SERIES.pdf"/>
    <hyperlink ref="B411" r:id="rId_hyperlink_1283" tooltip="https://www.diodes.com/assets/Datasheets/ASMAJ_SERIES.pdf" display="https://www.diodes.com/assets/Datasheets/ASMAJ_SERIES.pdf"/>
    <hyperlink ref="B412" r:id="rId_hyperlink_1284" tooltip="https://www.diodes.com/assets/Datasheets/ASMAJ_SERIES.pdf" display="https://www.diodes.com/assets/Datasheets/ASMAJ_SERIES.pdf"/>
    <hyperlink ref="B413" r:id="rId_hyperlink_1285" tooltip="https://www.diodes.com/assets/Datasheets/ASMAJ_SERIES.pdf" display="https://www.diodes.com/assets/Datasheets/ASMAJ_SERIES.pdf"/>
    <hyperlink ref="B414" r:id="rId_hyperlink_1286" tooltip="https://www.diodes.com/assets/Datasheets/ASMAJ_SERIES.pdf" display="https://www.diodes.com/assets/Datasheets/ASMAJ_SERIES.pdf"/>
    <hyperlink ref="B415" r:id="rId_hyperlink_1287" tooltip="https://www.diodes.com/assets/Datasheets/ASMAJ_SERIES.pdf" display="https://www.diodes.com/assets/Datasheets/ASMAJ_SERIES.pdf"/>
    <hyperlink ref="B416" r:id="rId_hyperlink_1288" tooltip="https://www.diodes.com/assets/Datasheets/ASMAJ_SERIES.pdf" display="https://www.diodes.com/assets/Datasheets/ASMAJ_SERIES.pdf"/>
    <hyperlink ref="B417" r:id="rId_hyperlink_1289" tooltip="https://www.diodes.com/assets/Datasheets/ASMAJ_SERIES.pdf" display="https://www.diodes.com/assets/Datasheets/ASMAJ_SERIES.pdf"/>
    <hyperlink ref="B418" r:id="rId_hyperlink_1290" tooltip="https://www.diodes.com/assets/Datasheets/ASMAJ_SERIES.pdf" display="https://www.diodes.com/assets/Datasheets/ASMAJ_SERIES.pdf"/>
    <hyperlink ref="B419" r:id="rId_hyperlink_1291" tooltip="https://www.diodes.com/assets/Datasheets/ASMAJ_SERIES.pdf" display="https://www.diodes.com/assets/Datasheets/ASMAJ_SERIES.pdf"/>
    <hyperlink ref="B420" r:id="rId_hyperlink_1292" tooltip="https://www.diodes.com/assets/Datasheets/ASMAJ_SERIES.pdf" display="https://www.diodes.com/assets/Datasheets/ASMAJ_SERIES.pdf"/>
    <hyperlink ref="B421" r:id="rId_hyperlink_1293" tooltip="https://www.diodes.com/assets/Datasheets/ASMAJ_SERIES.pdf" display="https://www.diodes.com/assets/Datasheets/ASMAJ_SERIES.pdf"/>
    <hyperlink ref="B422" r:id="rId_hyperlink_1294" tooltip="https://www.diodes.com/assets/Datasheets/ASMAJ_SERIES.pdf" display="https://www.diodes.com/assets/Datasheets/ASMAJ_SERIES.pdf"/>
    <hyperlink ref="B423" r:id="rId_hyperlink_1295" tooltip="https://www.diodes.com/assets/Datasheets/ASMAJ_SERIES.pdf" display="https://www.diodes.com/assets/Datasheets/ASMAJ_SERIES.pdf"/>
    <hyperlink ref="B424" r:id="rId_hyperlink_1296" tooltip="https://www.diodes.com/assets/Datasheets/ASMAJ_SERIES.pdf" display="https://www.diodes.com/assets/Datasheets/ASMAJ_SERIES.pdf"/>
    <hyperlink ref="B425" r:id="rId_hyperlink_1297" tooltip="https://www.diodes.com/assets/Datasheets/ASMAJ_SERIES.pdf" display="https://www.diodes.com/assets/Datasheets/ASMAJ_SERIES.pdf"/>
    <hyperlink ref="B426" r:id="rId_hyperlink_1298" tooltip="https://www.diodes.com/assets/Datasheets/ASMAJ_SERIES.pdf" display="https://www.diodes.com/assets/Datasheets/ASMAJ_SERIES.pdf"/>
    <hyperlink ref="B427" r:id="rId_hyperlink_1299" tooltip="https://www.diodes.com/assets/Datasheets/ASMAJ_SERIES.pdf" display="https://www.diodes.com/assets/Datasheets/ASMAJ_SERIES.pdf"/>
    <hyperlink ref="B428" r:id="rId_hyperlink_1300" tooltip="https://www.diodes.com/assets/Datasheets/ASMAJ_SERIES.pdf" display="https://www.diodes.com/assets/Datasheets/ASMAJ_SERIES.pdf"/>
    <hyperlink ref="B429" r:id="rId_hyperlink_1301" tooltip="https://www.diodes.com/assets/Datasheets/ASMAJ_SERIES.pdf" display="https://www.diodes.com/assets/Datasheets/ASMAJ_SERIES.pdf"/>
    <hyperlink ref="B430" r:id="rId_hyperlink_1302" tooltip="https://www.diodes.com/assets/Datasheets/ASMAJ_SERIES.pdf" display="https://www.diodes.com/assets/Datasheets/ASMAJ_SERIES.pdf"/>
    <hyperlink ref="B431" r:id="rId_hyperlink_1303" tooltip="https://www.diodes.com/assets/Datasheets/ASMAJ_SERIES.pdf" display="https://www.diodes.com/assets/Datasheets/ASMAJ_SERIES.pdf"/>
    <hyperlink ref="B432" r:id="rId_hyperlink_1304" tooltip="https://www.diodes.com/assets/Datasheets/ASMAJ_SERIES.pdf" display="https://www.diodes.com/assets/Datasheets/ASMAJ_SERIES.pdf"/>
    <hyperlink ref="B433" r:id="rId_hyperlink_1305" tooltip="https://www.diodes.com/assets/Datasheets/ASMAJ_SERIES.pdf" display="https://www.diodes.com/assets/Datasheets/ASMAJ_SERIES.pdf"/>
    <hyperlink ref="B434" r:id="rId_hyperlink_1306" tooltip="https://www.diodes.com/assets/Datasheets/ASMAJ_SERIES.pdf" display="https://www.diodes.com/assets/Datasheets/ASMAJ_SERIES.pdf"/>
    <hyperlink ref="B435" r:id="rId_hyperlink_1307" tooltip="https://www.diodes.com/assets/Datasheets/ASMAJ_SERIES.pdf" display="https://www.diodes.com/assets/Datasheets/ASMAJ_SERIES.pdf"/>
    <hyperlink ref="B436" r:id="rId_hyperlink_1308" tooltip="https://www.diodes.com/assets/Datasheets/ASMAJ_SERIES.pdf" display="https://www.diodes.com/assets/Datasheets/ASMAJ_SERIES.pdf"/>
    <hyperlink ref="B437" r:id="rId_hyperlink_1309" tooltip="https://www.diodes.com/assets/Datasheets/ASMAJ_SERIES.pdf" display="https://www.diodes.com/assets/Datasheets/ASMAJ_SERIES.pdf"/>
    <hyperlink ref="B438" r:id="rId_hyperlink_1310" tooltip="https://www.diodes.com/assets/Datasheets/ASMAJ_SERIES.pdf" display="https://www.diodes.com/assets/Datasheets/ASMAJ_SERIES.pdf"/>
    <hyperlink ref="B439" r:id="rId_hyperlink_1311" tooltip="https://www.diodes.com/assets/Datasheets/ASMAJ_SERIES.pdf" display="https://www.diodes.com/assets/Datasheets/ASMAJ_SERIES.pdf"/>
    <hyperlink ref="B440" r:id="rId_hyperlink_1312" tooltip="https://www.diodes.com/assets/Datasheets/ASMAJ_SERIES.pdf" display="https://www.diodes.com/assets/Datasheets/ASMAJ_SERIES.pdf"/>
    <hyperlink ref="B441" r:id="rId_hyperlink_1313" tooltip="https://www.diodes.com/assets/Datasheets/ASMAJ_SERIES.pdf" display="https://www.diodes.com/assets/Datasheets/ASMAJ_SERIES.pdf"/>
    <hyperlink ref="B442" r:id="rId_hyperlink_1314" tooltip="https://www.diodes.com/assets/Datasheets/ASMAJ_SERIES.pdf" display="https://www.diodes.com/assets/Datasheets/ASMAJ_SERIES.pdf"/>
    <hyperlink ref="B443" r:id="rId_hyperlink_1315" tooltip="https://www.diodes.com/assets/Datasheets/ASMBJ_SERIES.pdf" display="https://www.diodes.com/assets/Datasheets/ASMBJ_SERIES.pdf"/>
    <hyperlink ref="B444" r:id="rId_hyperlink_1316" tooltip="https://www.diodes.com/assets/Datasheets/ASMBJ_SERIES.pdf" display="https://www.diodes.com/assets/Datasheets/ASMBJ_SERIES.pdf"/>
    <hyperlink ref="B445" r:id="rId_hyperlink_1317" tooltip="https://www.diodes.com/assets/Datasheets/ASMBJ_SERIES.pdf" display="https://www.diodes.com/assets/Datasheets/ASMBJ_SERIES.pdf"/>
    <hyperlink ref="B446" r:id="rId_hyperlink_1318" tooltip="https://www.diodes.com/assets/Datasheets/ASMBJ_SERIES.pdf" display="https://www.diodes.com/assets/Datasheets/ASMBJ_SERIES.pdf"/>
    <hyperlink ref="B447" r:id="rId_hyperlink_1319" tooltip="https://www.diodes.com/assets/Datasheets/ASMBJ_SERIES.pdf" display="https://www.diodes.com/assets/Datasheets/ASMBJ_SERIES.pdf"/>
    <hyperlink ref="B448" r:id="rId_hyperlink_1320" tooltip="https://www.diodes.com/assets/Datasheets/ASMBJ_SERIES.pdf" display="https://www.diodes.com/assets/Datasheets/ASMBJ_SERIES.pdf"/>
    <hyperlink ref="B449" r:id="rId_hyperlink_1321" tooltip="https://www.diodes.com/assets/Datasheets/ASMBJ_SERIES.pdf" display="https://www.diodes.com/assets/Datasheets/ASMBJ_SERIES.pdf"/>
    <hyperlink ref="B450" r:id="rId_hyperlink_1322" tooltip="https://www.diodes.com/assets/Datasheets/ASMBJ_SERIES.pdf" display="https://www.diodes.com/assets/Datasheets/ASMBJ_SERIES.pdf"/>
    <hyperlink ref="B451" r:id="rId_hyperlink_1323" tooltip="https://www.diodes.com/assets/Datasheets/ASMBJ_SERIES.pdf" display="https://www.diodes.com/assets/Datasheets/ASMBJ_SERIES.pdf"/>
    <hyperlink ref="B452" r:id="rId_hyperlink_1324" tooltip="https://www.diodes.com/assets/Datasheets/ASMBJ_SERIES.pdf" display="https://www.diodes.com/assets/Datasheets/ASMBJ_SERIES.pdf"/>
    <hyperlink ref="B453" r:id="rId_hyperlink_1325" tooltip="https://www.diodes.com/assets/Datasheets/ASMBJ_SERIES.pdf" display="https://www.diodes.com/assets/Datasheets/ASMBJ_SERIES.pdf"/>
    <hyperlink ref="B454" r:id="rId_hyperlink_1326" tooltip="https://www.diodes.com/assets/Datasheets/ASMBJ_SERIES.pdf" display="https://www.diodes.com/assets/Datasheets/ASMBJ_SERIES.pdf"/>
    <hyperlink ref="B455" r:id="rId_hyperlink_1327" tooltip="https://www.diodes.com/assets/Datasheets/ASMBJ_SERIES.pdf" display="https://www.diodes.com/assets/Datasheets/ASMBJ_SERIES.pdf"/>
    <hyperlink ref="B456" r:id="rId_hyperlink_1328" tooltip="https://www.diodes.com/assets/Datasheets/ASMBJ_SERIES.pdf" display="https://www.diodes.com/assets/Datasheets/ASMBJ_SERIES.pdf"/>
    <hyperlink ref="B457" r:id="rId_hyperlink_1329" tooltip="https://www.diodes.com/assets/Datasheets/ASMBJ_SERIES.pdf" display="https://www.diodes.com/assets/Datasheets/ASMBJ_SERIES.pdf"/>
    <hyperlink ref="B458" r:id="rId_hyperlink_1330" tooltip="https://www.diodes.com/assets/Datasheets/ASMBJ_SERIES.pdf" display="https://www.diodes.com/assets/Datasheets/ASMBJ_SERIES.pdf"/>
    <hyperlink ref="B459" r:id="rId_hyperlink_1331" tooltip="https://www.diodes.com/assets/Datasheets/ASMBJ_SERIES.pdf" display="https://www.diodes.com/assets/Datasheets/ASMBJ_SERIES.pdf"/>
    <hyperlink ref="B460" r:id="rId_hyperlink_1332" tooltip="https://www.diodes.com/assets/Datasheets/ASMBJ_SERIES.pdf" display="https://www.diodes.com/assets/Datasheets/ASMBJ_SERIES.pdf"/>
    <hyperlink ref="B461" r:id="rId_hyperlink_1333" tooltip="https://www.diodes.com/assets/Datasheets/ASMBJ_SERIES.pdf" display="https://www.diodes.com/assets/Datasheets/ASMBJ_SERIES.pdf"/>
    <hyperlink ref="B462" r:id="rId_hyperlink_1334" tooltip="https://www.diodes.com/assets/Datasheets/ASMBJ_SERIES.pdf" display="https://www.diodes.com/assets/Datasheets/ASMBJ_SERIES.pdf"/>
    <hyperlink ref="B463" r:id="rId_hyperlink_1335" tooltip="https://www.diodes.com/assets/Datasheets/ASMBJ_SERIES.pdf" display="https://www.diodes.com/assets/Datasheets/ASMBJ_SERIES.pdf"/>
    <hyperlink ref="B464" r:id="rId_hyperlink_1336" tooltip="https://www.diodes.com/assets/Datasheets/ASMBJ_SERIES.pdf" display="https://www.diodes.com/assets/Datasheets/ASMBJ_SERIES.pdf"/>
    <hyperlink ref="B465" r:id="rId_hyperlink_1337" tooltip="https://www.diodes.com/assets/Datasheets/ASMBJ_SERIES.pdf" display="https://www.diodes.com/assets/Datasheets/ASMBJ_SERIES.pdf"/>
    <hyperlink ref="B466" r:id="rId_hyperlink_1338" tooltip="https://www.diodes.com/assets/Datasheets/ASMBJ_SERIES.pdf" display="https://www.diodes.com/assets/Datasheets/ASMBJ_SERIES.pdf"/>
    <hyperlink ref="B467" r:id="rId_hyperlink_1339" tooltip="https://www.diodes.com/assets/Datasheets/ASMBJ_SERIES.pdf" display="https://www.diodes.com/assets/Datasheets/ASMBJ_SERIES.pdf"/>
    <hyperlink ref="B468" r:id="rId_hyperlink_1340" tooltip="https://www.diodes.com/assets/Datasheets/ASMBJ_SERIES.pdf" display="https://www.diodes.com/assets/Datasheets/ASMBJ_SERIES.pdf"/>
    <hyperlink ref="B469" r:id="rId_hyperlink_1341" tooltip="https://www.diodes.com/assets/Datasheets/ASMBJ_SERIES.pdf" display="https://www.diodes.com/assets/Datasheets/ASMBJ_SERIES.pdf"/>
    <hyperlink ref="B470" r:id="rId_hyperlink_1342" tooltip="https://www.diodes.com/assets/Datasheets/ASMBJ_SERIES.pdf" display="https://www.diodes.com/assets/Datasheets/ASMBJ_SERIES.pdf"/>
    <hyperlink ref="B471" r:id="rId_hyperlink_1343" tooltip="https://www.diodes.com/assets/Datasheets/ASMBJ_SERIES.pdf" display="https://www.diodes.com/assets/Datasheets/ASMBJ_SERIES.pdf"/>
    <hyperlink ref="B472" r:id="rId_hyperlink_1344" tooltip="https://www.diodes.com/assets/Datasheets/ASMBJ_SERIES.pdf" display="https://www.diodes.com/assets/Datasheets/ASMBJ_SERIES.pdf"/>
    <hyperlink ref="B473" r:id="rId_hyperlink_1345" tooltip="https://www.diodes.com/assets/Datasheets/ASMBJ_SERIES.pdf" display="https://www.diodes.com/assets/Datasheets/ASMBJ_SERIES.pdf"/>
    <hyperlink ref="B474" r:id="rId_hyperlink_1346" tooltip="https://www.diodes.com/assets/Datasheets/ASMBJ_SERIES.pdf" display="https://www.diodes.com/assets/Datasheets/ASMBJ_SERIES.pdf"/>
    <hyperlink ref="B475" r:id="rId_hyperlink_1347" tooltip="https://www.diodes.com/assets/Datasheets/ASMBJ_SERIES.pdf" display="https://www.diodes.com/assets/Datasheets/ASMBJ_SERIES.pdf"/>
    <hyperlink ref="B476" r:id="rId_hyperlink_1348" tooltip="https://www.diodes.com/assets/Datasheets/ASMBJ_SERIES.pdf" display="https://www.diodes.com/assets/Datasheets/ASMBJ_SERIES.pdf"/>
    <hyperlink ref="B477" r:id="rId_hyperlink_1349" tooltip="https://www.diodes.com/assets/Datasheets/ASMBJ_SERIES.pdf" display="https://www.diodes.com/assets/Datasheets/ASMBJ_SERIES.pdf"/>
    <hyperlink ref="B478" r:id="rId_hyperlink_1350" tooltip="https://www.diodes.com/assets/Datasheets/ASMBJ_SERIES.pdf" display="https://www.diodes.com/assets/Datasheets/ASMBJ_SERIES.pdf"/>
    <hyperlink ref="B479" r:id="rId_hyperlink_1351" tooltip="https://www.diodes.com/assets/Datasheets/ASMBJ_SERIES.pdf" display="https://www.diodes.com/assets/Datasheets/ASMBJ_SERIES.pdf"/>
    <hyperlink ref="B480" r:id="rId_hyperlink_1352" tooltip="https://www.diodes.com/assets/Datasheets/ASMBJ_SERIES.pdf" display="https://www.diodes.com/assets/Datasheets/ASMBJ_SERIES.pdf"/>
    <hyperlink ref="B481" r:id="rId_hyperlink_1353" tooltip="https://www.diodes.com/assets/Datasheets/ASMBJ_SERIES.pdf" display="https://www.diodes.com/assets/Datasheets/ASMBJ_SERIES.pdf"/>
    <hyperlink ref="B482" r:id="rId_hyperlink_1354" tooltip="https://www.diodes.com/assets/Datasheets/ASMBJ_SERIES.pdf" display="https://www.diodes.com/assets/Datasheets/ASMBJ_SERIES.pdf"/>
    <hyperlink ref="B483" r:id="rId_hyperlink_1355" tooltip="https://www.diodes.com/assets/Datasheets/ASMBJ_SERIES.pdf" display="https://www.diodes.com/assets/Datasheets/ASMBJ_SERIES.pdf"/>
    <hyperlink ref="B484" r:id="rId_hyperlink_1356" tooltip="https://www.diodes.com/assets/Datasheets/ASMBJ_SERIES.pdf" display="https://www.diodes.com/assets/Datasheets/ASMBJ_SERIES.pdf"/>
    <hyperlink ref="B485" r:id="rId_hyperlink_1357" tooltip="https://www.diodes.com/assets/Datasheets/ASMBJ_SERIES.pdf" display="https://www.diodes.com/assets/Datasheets/ASMBJ_SERIES.pdf"/>
    <hyperlink ref="B486" r:id="rId_hyperlink_1358" tooltip="https://www.diodes.com/assets/Datasheets/ASMBJ_SERIES.pdf" display="https://www.diodes.com/assets/Datasheets/ASMBJ_SERIES.pdf"/>
    <hyperlink ref="B487" r:id="rId_hyperlink_1359" tooltip="https://www.diodes.com/assets/Datasheets/ASMBJ_SERIES.pdf" display="https://www.diodes.com/assets/Datasheets/ASMBJ_SERIES.pdf"/>
    <hyperlink ref="B488" r:id="rId_hyperlink_1360" tooltip="https://www.diodes.com/assets/Datasheets/ASMBJ_SERIES.pdf" display="https://www.diodes.com/assets/Datasheets/ASMBJ_SERIES.pdf"/>
    <hyperlink ref="B489" r:id="rId_hyperlink_1361" tooltip="https://www.diodes.com/assets/Datasheets/ASMBJ_SERIES.pdf" display="https://www.diodes.com/assets/Datasheets/ASMBJ_SERIES.pdf"/>
    <hyperlink ref="B490" r:id="rId_hyperlink_1362" tooltip="https://www.diodes.com/assets/Datasheets/ASMBJ_SERIES.pdf" display="https://www.diodes.com/assets/Datasheets/ASMBJ_SERIES.pdf"/>
    <hyperlink ref="B491" r:id="rId_hyperlink_1363" tooltip="https://www.diodes.com/assets/Datasheets/ASMBJ_SERIES.pdf" display="https://www.diodes.com/assets/Datasheets/ASMBJ_SERIES.pdf"/>
    <hyperlink ref="B492" r:id="rId_hyperlink_1364" tooltip="https://www.diodes.com/assets/Datasheets/ASMBJ_SERIES.pdf" display="https://www.diodes.com/assets/Datasheets/ASMBJ_SERIES.pdf"/>
    <hyperlink ref="B493" r:id="rId_hyperlink_1365" tooltip="https://www.diodes.com/assets/Datasheets/ASMBJ_SERIES.pdf" display="https://www.diodes.com/assets/Datasheets/ASMBJ_SERIES.pdf"/>
    <hyperlink ref="B494" r:id="rId_hyperlink_1366" tooltip="https://www.diodes.com/assets/Datasheets/ASMBJ_SERIES.pdf" display="https://www.diodes.com/assets/Datasheets/ASMBJ_SERIES.pdf"/>
    <hyperlink ref="B495" r:id="rId_hyperlink_1367" tooltip="https://www.diodes.com/assets/Datasheets/ASMBJ_SERIES.pdf" display="https://www.diodes.com/assets/Datasheets/ASMBJ_SERIES.pdf"/>
    <hyperlink ref="B496" r:id="rId_hyperlink_1368" tooltip="https://www.diodes.com/assets/Datasheets/ASMBJ_SERIES.pdf" display="https://www.diodes.com/assets/Datasheets/ASMBJ_SERIES.pdf"/>
    <hyperlink ref="B497" r:id="rId_hyperlink_1369" tooltip="https://www.diodes.com/assets/Datasheets/ASMBJ_SERIES.pdf" display="https://www.diodes.com/assets/Datasheets/ASMBJ_SERIES.pdf"/>
    <hyperlink ref="B498" r:id="rId_hyperlink_1370" tooltip="https://www.diodes.com/assets/Datasheets/ASMBJ_SERIES.pdf" display="https://www.diodes.com/assets/Datasheets/ASMBJ_SERIES.pdf"/>
    <hyperlink ref="B499" r:id="rId_hyperlink_1371" tooltip="https://www.diodes.com/assets/Datasheets/ASMBJ_SERIES.pdf" display="https://www.diodes.com/assets/Datasheets/ASMBJ_SERIES.pdf"/>
    <hyperlink ref="B500" r:id="rId_hyperlink_1372" tooltip="https://www.diodes.com/assets/Datasheets/ASMBJ_SERIES.pdf" display="https://www.diodes.com/assets/Datasheets/ASMBJ_SERIES.pdf"/>
    <hyperlink ref="B501" r:id="rId_hyperlink_1373" tooltip="https://www.diodes.com/assets/Datasheets/ASMBJ_SERIES.pdf" display="https://www.diodes.com/assets/Datasheets/ASMBJ_SERIES.pdf"/>
    <hyperlink ref="B502" r:id="rId_hyperlink_1374" tooltip="https://www.diodes.com/assets/Datasheets/ASMBJ_SERIES.pdf" display="https://www.diodes.com/assets/Datasheets/ASMBJ_SERIES.pdf"/>
    <hyperlink ref="B503" r:id="rId_hyperlink_1375" tooltip="https://www.diodes.com/assets/Datasheets/ASMBJ_SERIES.pdf" display="https://www.diodes.com/assets/Datasheets/ASMBJ_SERIES.pdf"/>
    <hyperlink ref="B504" r:id="rId_hyperlink_1376" tooltip="https://www.diodes.com/assets/Datasheets/ASMBJ_SERIES.pdf" display="https://www.diodes.com/assets/Datasheets/ASMBJ_SERIES.pdf"/>
    <hyperlink ref="B505" r:id="rId_hyperlink_1377" tooltip="https://www.diodes.com/assets/Datasheets/ASMBJ_SERIES.pdf" display="https://www.diodes.com/assets/Datasheets/ASMBJ_SERIES.pdf"/>
    <hyperlink ref="B506" r:id="rId_hyperlink_1378" tooltip="https://www.diodes.com/assets/Datasheets/ASMBJ_SERIES.pdf" display="https://www.diodes.com/assets/Datasheets/ASMBJ_SERIES.pdf"/>
    <hyperlink ref="B507" r:id="rId_hyperlink_1379" tooltip="https://www.diodes.com/assets/Datasheets/ASMBJ_SERIES.pdf" display="https://www.diodes.com/assets/Datasheets/ASMBJ_SERIES.pdf"/>
    <hyperlink ref="B508" r:id="rId_hyperlink_1380" tooltip="https://www.diodes.com/assets/Datasheets/ASMBJ_SERIES.pdf" display="https://www.diodes.com/assets/Datasheets/ASMBJ_SERIES.pdf"/>
    <hyperlink ref="B509" r:id="rId_hyperlink_1381" tooltip="https://www.diodes.com/assets/Datasheets/ASMBJ_SERIES.pdf" display="https://www.diodes.com/assets/Datasheets/ASMBJ_SERIES.pdf"/>
    <hyperlink ref="B510" r:id="rId_hyperlink_1382" tooltip="https://www.diodes.com/assets/Datasheets/ASMBJ_SERIES.pdf" display="https://www.diodes.com/assets/Datasheets/ASMBJ_SERIES.pdf"/>
    <hyperlink ref="B511" r:id="rId_hyperlink_1383" tooltip="https://www.diodes.com/assets/Datasheets/ASMBJ_SERIES.pdf" display="https://www.diodes.com/assets/Datasheets/ASMBJ_SERIES.pdf"/>
    <hyperlink ref="B512" r:id="rId_hyperlink_1384" tooltip="https://www.diodes.com/assets/Datasheets/ASMBJ_SERIES.pdf" display="https://www.diodes.com/assets/Datasheets/ASMBJ_SERIES.pdf"/>
    <hyperlink ref="B513" r:id="rId_hyperlink_1385" tooltip="https://www.diodes.com/assets/Datasheets/ASMBJ_SERIES.pdf" display="https://www.diodes.com/assets/Datasheets/ASMBJ_SERIES.pdf"/>
    <hyperlink ref="B514" r:id="rId_hyperlink_1386" tooltip="https://www.diodes.com/assets/Datasheets/ASMBJ_SERIES.pdf" display="https://www.diodes.com/assets/Datasheets/ASMBJ_SERIES.pdf"/>
    <hyperlink ref="B515" r:id="rId_hyperlink_1387" tooltip="https://www.diodes.com/assets/Datasheets/ASMBJ_SERIES.pdf" display="https://www.diodes.com/assets/Datasheets/ASMBJ_SERIES.pdf"/>
    <hyperlink ref="B516" r:id="rId_hyperlink_1388" tooltip="https://www.diodes.com/assets/Datasheets/ASMBJ_SERIES.pdf" display="https://www.diodes.com/assets/Datasheets/ASMBJ_SERIES.pdf"/>
    <hyperlink ref="B517" r:id="rId_hyperlink_1389" tooltip="https://www.diodes.com/assets/Datasheets/ASMCJ_SERIES.pdf" display="https://www.diodes.com/assets/Datasheets/ASMCJ_SERIES.pdf"/>
    <hyperlink ref="B518" r:id="rId_hyperlink_1390" tooltip="https://www.diodes.com/assets/Datasheets/ASMCJ_SERIES.pdf" display="https://www.diodes.com/assets/Datasheets/ASMCJ_SERIES.pdf"/>
    <hyperlink ref="B519" r:id="rId_hyperlink_1391" tooltip="https://www.diodes.com/assets/Datasheets/ASMCJ_SERIES.pdf" display="https://www.diodes.com/assets/Datasheets/ASMCJ_SERIES.pdf"/>
    <hyperlink ref="B520" r:id="rId_hyperlink_1392" tooltip="https://www.diodes.com/assets/Datasheets/ASMCJ_SERIES.pdf" display="https://www.diodes.com/assets/Datasheets/ASMCJ_SERIES.pdf"/>
    <hyperlink ref="B521" r:id="rId_hyperlink_1393" tooltip="https://www.diodes.com/assets/Datasheets/ASMCJ_SERIES.pdf" display="https://www.diodes.com/assets/Datasheets/ASMCJ_SERIES.pdf"/>
    <hyperlink ref="B522" r:id="rId_hyperlink_1394" tooltip="https://www.diodes.com/assets/Datasheets/ASMCJ_SERIES.pdf" display="https://www.diodes.com/assets/Datasheets/ASMCJ_SERIES.pdf"/>
    <hyperlink ref="B523" r:id="rId_hyperlink_1395" tooltip="https://www.diodes.com/assets/Datasheets/ASMCJ_SERIES.pdf" display="https://www.diodes.com/assets/Datasheets/ASMCJ_SERIES.pdf"/>
    <hyperlink ref="B524" r:id="rId_hyperlink_1396" tooltip="https://www.diodes.com/assets/Datasheets/ASMCJ_SERIES.pdf" display="https://www.diodes.com/assets/Datasheets/ASMCJ_SERIES.pdf"/>
    <hyperlink ref="B525" r:id="rId_hyperlink_1397" tooltip="https://www.diodes.com/assets/Datasheets/ASMCJ_SERIES.pdf" display="https://www.diodes.com/assets/Datasheets/ASMCJ_SERIES.pdf"/>
    <hyperlink ref="B526" r:id="rId_hyperlink_1398" tooltip="https://www.diodes.com/assets/Datasheets/ASMCJ_SERIES.pdf" display="https://www.diodes.com/assets/Datasheets/ASMCJ_SERIES.pdf"/>
    <hyperlink ref="B527" r:id="rId_hyperlink_1399" tooltip="https://www.diodes.com/assets/Datasheets/ASMCJ_SERIES.pdf" display="https://www.diodes.com/assets/Datasheets/ASMCJ_SERIES.pdf"/>
    <hyperlink ref="B528" r:id="rId_hyperlink_1400" tooltip="https://www.diodes.com/assets/Datasheets/ASMCJ_SERIES.pdf" display="https://www.diodes.com/assets/Datasheets/ASMCJ_SERIES.pdf"/>
    <hyperlink ref="B529" r:id="rId_hyperlink_1401" tooltip="https://www.diodes.com/assets/Datasheets/ASMCJ_SERIES.pdf" display="https://www.diodes.com/assets/Datasheets/ASMCJ_SERIES.pdf"/>
    <hyperlink ref="B530" r:id="rId_hyperlink_1402" tooltip="https://www.diodes.com/assets/Datasheets/ASMCJ_SERIES.pdf" display="https://www.diodes.com/assets/Datasheets/ASMCJ_SERIES.pdf"/>
    <hyperlink ref="B531" r:id="rId_hyperlink_1403" tooltip="https://www.diodes.com/assets/Datasheets/ASMCJ_SERIES.pdf" display="https://www.diodes.com/assets/Datasheets/ASMCJ_SERIES.pdf"/>
    <hyperlink ref="B532" r:id="rId_hyperlink_1404" tooltip="https://www.diodes.com/assets/Datasheets/ASMCJ_SERIES.pdf" display="https://www.diodes.com/assets/Datasheets/ASMCJ_SERIES.pdf"/>
    <hyperlink ref="B533" r:id="rId_hyperlink_1405" tooltip="https://www.diodes.com/assets/Datasheets/ASMCJ_SERIES.pdf" display="https://www.diodes.com/assets/Datasheets/ASMCJ_SERIES.pdf"/>
    <hyperlink ref="B534" r:id="rId_hyperlink_1406" tooltip="https://www.diodes.com/assets/Datasheets/ASMCJ_SERIES.pdf" display="https://www.diodes.com/assets/Datasheets/ASMCJ_SERIES.pdf"/>
    <hyperlink ref="B535" r:id="rId_hyperlink_1407" tooltip="https://www.diodes.com/assets/Datasheets/ASMCJ_SERIES.pdf" display="https://www.diodes.com/assets/Datasheets/ASMCJ_SERIES.pdf"/>
    <hyperlink ref="B536" r:id="rId_hyperlink_1408" tooltip="https://www.diodes.com/assets/Datasheets/ASMCJ_SERIES.pdf" display="https://www.diodes.com/assets/Datasheets/ASMCJ_SERIES.pdf"/>
    <hyperlink ref="B537" r:id="rId_hyperlink_1409" tooltip="https://www.diodes.com/assets/Datasheets/ASMCJ_SERIES.pdf" display="https://www.diodes.com/assets/Datasheets/ASMCJ_SERIES.pdf"/>
    <hyperlink ref="B538" r:id="rId_hyperlink_1410" tooltip="https://www.diodes.com/assets/Datasheets/ASMCJ_SERIES.pdf" display="https://www.diodes.com/assets/Datasheets/ASMCJ_SERIES.pdf"/>
    <hyperlink ref="B539" r:id="rId_hyperlink_1411" tooltip="https://www.diodes.com/assets/Datasheets/ASMCJ_SERIES.pdf" display="https://www.diodes.com/assets/Datasheets/ASMCJ_SERIES.pdf"/>
    <hyperlink ref="B540" r:id="rId_hyperlink_1412" tooltip="https://www.diodes.com/assets/Datasheets/ASMCJ_SERIES.pdf" display="https://www.diodes.com/assets/Datasheets/ASMCJ_SERIES.pdf"/>
    <hyperlink ref="B541" r:id="rId_hyperlink_1413" tooltip="https://www.diodes.com/assets/Datasheets/ASMCJ_SERIES.pdf" display="https://www.diodes.com/assets/Datasheets/ASMCJ_SERIES.pdf"/>
    <hyperlink ref="B542" r:id="rId_hyperlink_1414" tooltip="https://www.diodes.com/assets/Datasheets/ASMCJ_SERIES.pdf" display="https://www.diodes.com/assets/Datasheets/ASMCJ_SERIES.pdf"/>
    <hyperlink ref="B543" r:id="rId_hyperlink_1415" tooltip="https://www.diodes.com/assets/Datasheets/ASMCJ_SERIES.pdf" display="https://www.diodes.com/assets/Datasheets/ASMCJ_SERIES.pdf"/>
    <hyperlink ref="B544" r:id="rId_hyperlink_1416" tooltip="https://www.diodes.com/assets/Datasheets/ASMCJ_SERIES.pdf" display="https://www.diodes.com/assets/Datasheets/ASMCJ_SERIES.pdf"/>
    <hyperlink ref="B545" r:id="rId_hyperlink_1417" tooltip="https://www.diodes.com/assets/Datasheets/ASMCJ_SERIES.pdf" display="https://www.diodes.com/assets/Datasheets/ASMCJ_SERIES.pdf"/>
    <hyperlink ref="B546" r:id="rId_hyperlink_1418" tooltip="https://www.diodes.com/assets/Datasheets/ASMCJ_SERIES.pdf" display="https://www.diodes.com/assets/Datasheets/ASMCJ_SERIES.pdf"/>
    <hyperlink ref="B547" r:id="rId_hyperlink_1419" tooltip="https://www.diodes.com/assets/Datasheets/ASMCJ_SERIES.pdf" display="https://www.diodes.com/assets/Datasheets/ASMCJ_SERIES.pdf"/>
    <hyperlink ref="B548" r:id="rId_hyperlink_1420" tooltip="https://www.diodes.com/assets/Datasheets/ASMCJ_SERIES.pdf" display="https://www.diodes.com/assets/Datasheets/ASMCJ_SERIES.pdf"/>
    <hyperlink ref="B549" r:id="rId_hyperlink_1421" tooltip="https://www.diodes.com/assets/Datasheets/ASMCJ_SERIES.pdf" display="https://www.diodes.com/assets/Datasheets/ASMCJ_SERIES.pdf"/>
    <hyperlink ref="B550" r:id="rId_hyperlink_1422" tooltip="https://www.diodes.com/assets/Datasheets/ASMCJ_SERIES.pdf" display="https://www.diodes.com/assets/Datasheets/ASMCJ_SERIES.pdf"/>
    <hyperlink ref="B551" r:id="rId_hyperlink_1423" tooltip="https://www.diodes.com/assets/Datasheets/ASMCJ_SERIES.pdf" display="https://www.diodes.com/assets/Datasheets/ASMCJ_SERIES.pdf"/>
    <hyperlink ref="B552" r:id="rId_hyperlink_1424" tooltip="https://www.diodes.com/assets/Datasheets/ASMCJ_SERIES.pdf" display="https://www.diodes.com/assets/Datasheets/ASMCJ_SERIES.pdf"/>
    <hyperlink ref="B553" r:id="rId_hyperlink_1425" tooltip="https://www.diodes.com/assets/Datasheets/ASMCJ_SERIES.pdf" display="https://www.diodes.com/assets/Datasheets/ASMCJ_SERIES.pdf"/>
    <hyperlink ref="B554" r:id="rId_hyperlink_1426" tooltip="https://www.diodes.com/assets/Datasheets/ASMCJ_SERIES.pdf" display="https://www.diodes.com/assets/Datasheets/ASMCJ_SERIES.pdf"/>
    <hyperlink ref="B555" r:id="rId_hyperlink_1427" tooltip="https://www.diodes.com/assets/Datasheets/ASMCJ_SERIES.pdf" display="https://www.diodes.com/assets/Datasheets/ASMCJ_SERIES.pdf"/>
    <hyperlink ref="B556" r:id="rId_hyperlink_1428" tooltip="https://www.diodes.com/assets/Datasheets/ASMCJ_SERIES.pdf" display="https://www.diodes.com/assets/Datasheets/ASMCJ_SERIES.pdf"/>
    <hyperlink ref="B557" r:id="rId_hyperlink_1429" tooltip="https://www.diodes.com/assets/Datasheets/ASMCJ_SERIES.pdf" display="https://www.diodes.com/assets/Datasheets/ASMCJ_SERIES.pdf"/>
    <hyperlink ref="B558" r:id="rId_hyperlink_1430" tooltip="https://www.diodes.com/assets/Datasheets/ASMCJ_SERIES.pdf" display="https://www.diodes.com/assets/Datasheets/ASMCJ_SERIES.pdf"/>
    <hyperlink ref="B559" r:id="rId_hyperlink_1431" tooltip="https://www.diodes.com/assets/Datasheets/ASMCJ_SERIES.pdf" display="https://www.diodes.com/assets/Datasheets/ASMCJ_SERIES.pdf"/>
    <hyperlink ref="B560" r:id="rId_hyperlink_1432" tooltip="https://www.diodes.com/assets/Datasheets/ASMCJ_SERIES.pdf" display="https://www.diodes.com/assets/Datasheets/ASMCJ_SERIES.pdf"/>
    <hyperlink ref="B561" r:id="rId_hyperlink_1433" tooltip="https://www.diodes.com/assets/Datasheets/ASMCJ_SERIES.pdf" display="https://www.diodes.com/assets/Datasheets/ASMCJ_SERIES.pdf"/>
    <hyperlink ref="B562" r:id="rId_hyperlink_1434" tooltip="https://www.diodes.com/assets/Datasheets/ASMCJ_SERIES.pdf" display="https://www.diodes.com/assets/Datasheets/ASMCJ_SERIES.pdf"/>
    <hyperlink ref="B563" r:id="rId_hyperlink_1435" tooltip="https://www.diodes.com/assets/Datasheets/ASMCJ_SERIES.pdf" display="https://www.diodes.com/assets/Datasheets/ASMCJ_SERIES.pdf"/>
    <hyperlink ref="B564" r:id="rId_hyperlink_1436" tooltip="https://www.diodes.com/assets/Datasheets/ASMCJ_SERIES.pdf" display="https://www.diodes.com/assets/Datasheets/ASMCJ_SERIES.pdf"/>
    <hyperlink ref="B565" r:id="rId_hyperlink_1437" tooltip="https://www.diodes.com/assets/Datasheets/ASMCJ_SERIES.pdf" display="https://www.diodes.com/assets/Datasheets/ASMCJ_SERIES.pdf"/>
    <hyperlink ref="B566" r:id="rId_hyperlink_1438" tooltip="https://www.diodes.com/assets/Datasheets/ASMCJ_SERIES.pdf" display="https://www.diodes.com/assets/Datasheets/ASMCJ_SERIES.pdf"/>
    <hyperlink ref="B567" r:id="rId_hyperlink_1439" tooltip="https://www.diodes.com/assets/Datasheets/ASMCJ_SERIES.pdf" display="https://www.diodes.com/assets/Datasheets/ASMCJ_SERIES.pdf"/>
    <hyperlink ref="B568" r:id="rId_hyperlink_1440" tooltip="https://www.diodes.com/assets/Datasheets/ASMCJ_SERIES.pdf" display="https://www.diodes.com/assets/Datasheets/ASMCJ_SERIES.pdf"/>
    <hyperlink ref="B569" r:id="rId_hyperlink_1441" tooltip="https://www.diodes.com/assets/Datasheets/ASMCJ_SERIES.pdf" display="https://www.diodes.com/assets/Datasheets/ASMCJ_SERIES.pdf"/>
    <hyperlink ref="B570" r:id="rId_hyperlink_1442" tooltip="https://www.diodes.com/assets/Datasheets/ASMCJ_SERIES.pdf" display="https://www.diodes.com/assets/Datasheets/ASMCJ_SERIES.pdf"/>
    <hyperlink ref="B571" r:id="rId_hyperlink_1443" tooltip="https://www.diodes.com/assets/Datasheets/ASMCJ_SERIES.pdf" display="https://www.diodes.com/assets/Datasheets/ASMCJ_SERIES.pdf"/>
    <hyperlink ref="B572" r:id="rId_hyperlink_1444" tooltip="https://www.diodes.com/assets/Datasheets/ASMCJ_SERIES.pdf" display="https://www.diodes.com/assets/Datasheets/ASMCJ_SERIES.pdf"/>
    <hyperlink ref="B573" r:id="rId_hyperlink_1445" tooltip="https://www.diodes.com/assets/Datasheets/ASMCJ_SERIES.pdf" display="https://www.diodes.com/assets/Datasheets/ASMCJ_SERIES.pdf"/>
    <hyperlink ref="B574" r:id="rId_hyperlink_1446" tooltip="https://www.diodes.com/assets/Datasheets/ASMCJ_SERIES.pdf" display="https://www.diodes.com/assets/Datasheets/ASMCJ_SERIES.pdf"/>
    <hyperlink ref="B575" r:id="rId_hyperlink_1447" tooltip="https://www.diodes.com/assets/Datasheets/ASMCJ_SERIES.pdf" display="https://www.diodes.com/assets/Datasheets/ASMCJ_SERIES.pdf"/>
    <hyperlink ref="B576" r:id="rId_hyperlink_1448" tooltip="https://www.diodes.com/assets/Datasheets/ASMCJ_SERIES.pdf" display="https://www.diodes.com/assets/Datasheets/ASMCJ_SERIES.pdf"/>
    <hyperlink ref="B577" r:id="rId_hyperlink_1449" tooltip="https://www.diodes.com/assets/Datasheets/ASMCJ_SERIES.pdf" display="https://www.diodes.com/assets/Datasheets/ASMCJ_SERIES.pdf"/>
    <hyperlink ref="B578" r:id="rId_hyperlink_1450" tooltip="https://www.diodes.com/assets/Datasheets/ASMCJ_SERIES.pdf" display="https://www.diodes.com/assets/Datasheets/ASMCJ_SERIES.pdf"/>
    <hyperlink ref="B579" r:id="rId_hyperlink_1451" tooltip="https://www.diodes.com/assets/Datasheets/ASMCJ_SERIES.pdf" display="https://www.diodes.com/assets/Datasheets/ASMCJ_SERIES.pdf"/>
    <hyperlink ref="B580" r:id="rId_hyperlink_1452" tooltip="https://www.diodes.com/assets/Datasheets/ASMCJ_SERIES.pdf" display="https://www.diodes.com/assets/Datasheets/ASMCJ_SERIES.pdf"/>
    <hyperlink ref="B581" r:id="rId_hyperlink_1453" tooltip="https://www.diodes.com/assets/Datasheets/ASMCJ_SERIES.pdf" display="https://www.diodes.com/assets/Datasheets/ASMCJ_SERIES.pdf"/>
    <hyperlink ref="B582" r:id="rId_hyperlink_1454" tooltip="https://www.diodes.com/assets/Datasheets/ASMCJ_SERIES.pdf" display="https://www.diodes.com/assets/Datasheets/ASMCJ_SERIES.pdf"/>
    <hyperlink ref="B583" r:id="rId_hyperlink_1455" tooltip="https://www.diodes.com/assets/Datasheets/ASMCJ_SERIES.pdf" display="https://www.diodes.com/assets/Datasheets/ASMCJ_SERIES.pdf"/>
    <hyperlink ref="B584" r:id="rId_hyperlink_1456" tooltip="https://www.diodes.com/assets/Datasheets/ASMCJ_SERIES.pdf" display="https://www.diodes.com/assets/Datasheets/ASMCJ_SERIES.pdf"/>
    <hyperlink ref="B585" r:id="rId_hyperlink_1457" tooltip="https://www.diodes.com/assets/Datasheets/ASMCJ_SERIES.pdf" display="https://www.diodes.com/assets/Datasheets/ASMCJ_SERIES.pdf"/>
    <hyperlink ref="B586" r:id="rId_hyperlink_1458" tooltip="https://www.diodes.com/assets/Datasheets/ASMCJ_SERIES.pdf" display="https://www.diodes.com/assets/Datasheets/ASMCJ_SERIES.pdf"/>
    <hyperlink ref="B587" r:id="rId_hyperlink_1459" tooltip="https://www.diodes.com/assets/Datasheets/ASMCJ_SERIES.pdf" display="https://www.diodes.com/assets/Datasheets/ASMCJ_SERIES.pdf"/>
    <hyperlink ref="B588" r:id="rId_hyperlink_1460" tooltip="https://www.diodes.com/assets/Datasheets/ASMCJ_SERIES.pdf" display="https://www.diodes.com/assets/Datasheets/ASMCJ_SERIES.pdf"/>
    <hyperlink ref="B589" r:id="rId_hyperlink_1461" tooltip="https://www.diodes.com/assets/Datasheets/DFLT5V0AQ-DFLT40AQ.pdf" display="https://www.diodes.com/assets/Datasheets/DFLT5V0AQ-DFLT40AQ.pdf"/>
    <hyperlink ref="B590" r:id="rId_hyperlink_1462" tooltip="https://www.diodes.com/assets/Datasheets/DFLT5V0AQ-DFLT40AQ.pdf" display="https://www.diodes.com/assets/Datasheets/DFLT5V0AQ-DFLT40AQ.pdf"/>
    <hyperlink ref="B591" r:id="rId_hyperlink_1463" tooltip="https://www.diodes.com/assets/Datasheets/DFLT5V0AQ-DFLT40AQ.pdf" display="https://www.diodes.com/assets/Datasheets/DFLT5V0AQ-DFLT40AQ.pdf"/>
    <hyperlink ref="B592" r:id="rId_hyperlink_1464" tooltip="https://www.diodes.com/assets/Datasheets/DFLT5V0AQ-DFLT40AQ.pdf" display="https://www.diodes.com/assets/Datasheets/DFLT5V0AQ-DFLT40AQ.pdf"/>
    <hyperlink ref="B593" r:id="rId_hyperlink_1465" tooltip="https://www.diodes.com/assets/Datasheets/DFLT5V0AQ-DFLT40AQ.pdf" display="https://www.diodes.com/assets/Datasheets/DFLT5V0AQ-DFLT40AQ.pdf"/>
    <hyperlink ref="B594" r:id="rId_hyperlink_1466" tooltip="https://www.diodes.com/assets/Datasheets/DFLT5V0AQ-DFLT40AQ.pdf" display="https://www.diodes.com/assets/Datasheets/DFLT5V0AQ-DFLT40AQ.pdf"/>
    <hyperlink ref="B595" r:id="rId_hyperlink_1467" tooltip="https://www.diodes.com/assets/Datasheets/DFLT5V0AQ-DFLT40AQ.pdf" display="https://www.diodes.com/assets/Datasheets/DFLT5V0AQ-DFLT40AQ.pdf"/>
    <hyperlink ref="B596" r:id="rId_hyperlink_1468" tooltip="https://www.diodes.com/assets/Datasheets/DFLT5V0AQ-DFLT40AQ.pdf" display="https://www.diodes.com/assets/Datasheets/DFLT5V0AQ-DFLT40AQ.pdf"/>
    <hyperlink ref="B597" r:id="rId_hyperlink_1469" tooltip="https://www.diodes.com/assets/Datasheets/DFLT5V0AQ-DFLT40AQ.pdf" display="https://www.diodes.com/assets/Datasheets/DFLT5V0AQ-DFLT40AQ.pdf"/>
    <hyperlink ref="B598" r:id="rId_hyperlink_1470" tooltip="https://www.diodes.com/assets/Datasheets/DFLT5V0AQ-DFLT40AQ.pdf" display="https://www.diodes.com/assets/Datasheets/DFLT5V0AQ-DFLT40AQ.pdf"/>
    <hyperlink ref="B599" r:id="rId_hyperlink_1471" tooltip="https://www.diodes.com/assets/Datasheets/DFLT5V0AQ-DFLT40AQ.pdf" display="https://www.diodes.com/assets/Datasheets/DFLT5V0AQ-DFLT40AQ.pdf"/>
    <hyperlink ref="B600" r:id="rId_hyperlink_1472" tooltip="https://www.diodes.com/assets/Datasheets/DFLT5V0AQ-DFLT40AQ.pdf" display="https://www.diodes.com/assets/Datasheets/DFLT5V0AQ-DFLT40AQ.pdf"/>
    <hyperlink ref="B601" r:id="rId_hyperlink_1473" tooltip="https://www.diodes.com/assets/Datasheets/P6SMAJ5.0ADFQ_P6SMAJ85ADFQ.pdf" display="https://www.diodes.com/assets/Datasheets/P6SMAJ5.0ADFQ_P6SMAJ85ADFQ.pdf"/>
    <hyperlink ref="B602" r:id="rId_hyperlink_1474" tooltip="https://www.diodes.com/assets/Datasheets/P6SMAJ5.0ADFQ_P6SMAJ85ADFQ.pdf" display="https://www.diodes.com/assets/Datasheets/P6SMAJ5.0ADFQ_P6SMAJ85ADFQ.pdf"/>
    <hyperlink ref="B603" r:id="rId_hyperlink_1475" tooltip="https://www.diodes.com/assets/Datasheets/P6SMAJ5.0ADFQ_P6SMAJ85ADFQ.pdf" display="https://www.diodes.com/assets/Datasheets/P6SMAJ5.0ADFQ_P6SMAJ85ADFQ.pdf"/>
    <hyperlink ref="B604" r:id="rId_hyperlink_1476" tooltip="https://www.diodes.com/assets/Datasheets/P6SMAJ5.0ADFQ_P6SMAJ85ADFQ.pdf" display="https://www.diodes.com/assets/Datasheets/P6SMAJ5.0ADFQ_P6SMAJ85ADFQ.pdf"/>
    <hyperlink ref="B605" r:id="rId_hyperlink_1477" tooltip="https://www.diodes.com/assets/Datasheets/P6SMAJ5.0ADFQ_P6SMAJ85ADFQ.pdf" display="https://www.diodes.com/assets/Datasheets/P6SMAJ5.0ADFQ_P6SMAJ85ADFQ.pdf"/>
    <hyperlink ref="B606" r:id="rId_hyperlink_1478" tooltip="https://www.diodes.com/assets/Datasheets/P6SMAJ5.0ADFQ_P6SMAJ85ADFQ.pdf" display="https://www.diodes.com/assets/Datasheets/P6SMAJ5.0ADFQ_P6SMAJ85ADFQ.pdf"/>
    <hyperlink ref="B607" r:id="rId_hyperlink_1479" tooltip="https://www.diodes.com/assets/Datasheets/P6SMAJ5.0ADFQ_P6SMAJ85ADFQ.pdf" display="https://www.diodes.com/assets/Datasheets/P6SMAJ5.0ADFQ_P6SMAJ85ADFQ.pdf"/>
    <hyperlink ref="B608" r:id="rId_hyperlink_1480" tooltip="https://www.diodes.com/assets/Datasheets/P6SMAJ5.0ADFQ_P6SMAJ85ADFQ.pdf" display="https://www.diodes.com/assets/Datasheets/P6SMAJ5.0ADFQ_P6SMAJ85ADFQ.pdf"/>
    <hyperlink ref="B609" r:id="rId_hyperlink_1481" tooltip="https://www.diodes.com/assets/Datasheets/P6SMAJ5.0ADFQ_P6SMAJ85ADFQ.pdf" display="https://www.diodes.com/assets/Datasheets/P6SMAJ5.0ADFQ_P6SMAJ85ADFQ.pdf"/>
    <hyperlink ref="B610" r:id="rId_hyperlink_1482" tooltip="https://www.diodes.com/assets/Datasheets/P6SMAJ5.0ADFQ_P6SMAJ85ADFQ.pdf" display="https://www.diodes.com/assets/Datasheets/P6SMAJ5.0ADFQ_P6SMAJ85ADFQ.pdf"/>
    <hyperlink ref="B611" r:id="rId_hyperlink_1483" tooltip="https://www.diodes.com/assets/Datasheets/P6SMAJ5.0ADFQ_P6SMAJ85ADFQ.pdf" display="https://www.diodes.com/assets/Datasheets/P6SMAJ5.0ADFQ_P6SMAJ85ADFQ.pdf"/>
    <hyperlink ref="B612" r:id="rId_hyperlink_1484" tooltip="https://www.diodes.com/assets/Datasheets/P6SMAJ5.0ADFQ_P6SMAJ85ADFQ.pdf" display="https://www.diodes.com/assets/Datasheets/P6SMAJ5.0ADFQ_P6SMAJ85ADFQ.pdf"/>
    <hyperlink ref="B613" r:id="rId_hyperlink_1485" tooltip="https://www.diodes.com/assets/Datasheets/P6SMAJ5.0ADFQ_P6SMAJ85ADFQ.pdf" display="https://www.diodes.com/assets/Datasheets/P6SMAJ5.0ADFQ_P6SMAJ85ADFQ.pdf"/>
    <hyperlink ref="B614" r:id="rId_hyperlink_1486" tooltip="https://www.diodes.com/assets/Datasheets/P6SMAJ5.0ADFQ_P6SMAJ85ADFQ.pdf" display="https://www.diodes.com/assets/Datasheets/P6SMAJ5.0ADFQ_P6SMAJ85ADFQ.pdf"/>
    <hyperlink ref="B615" r:id="rId_hyperlink_1487" tooltip="https://www.diodes.com/assets/Datasheets/P6SMAJ5.0ADFQ_P6SMAJ85ADFQ.pdf" display="https://www.diodes.com/assets/Datasheets/P6SMAJ5.0ADFQ_P6SMAJ85ADFQ.pdf"/>
    <hyperlink ref="B616" r:id="rId_hyperlink_1488" tooltip="https://www.diodes.com/assets/Datasheets/P6SMAJ5.0ADFQ_P6SMAJ85ADFQ.pdf" display="https://www.diodes.com/assets/Datasheets/P6SMAJ5.0ADFQ_P6SMAJ85ADFQ.pdf"/>
    <hyperlink ref="B617" r:id="rId_hyperlink_1489" tooltip="https://www.diodes.com/assets/Datasheets/P6SMAJ5.0ADFQ_P6SMAJ85ADFQ.pdf" display="https://www.diodes.com/assets/Datasheets/P6SMAJ5.0ADFQ_P6SMAJ85ADFQ.pdf"/>
    <hyperlink ref="B618" r:id="rId_hyperlink_1490" tooltip="https://www.diodes.com/assets/Datasheets/P6SMAJ5.0ADFQ_P6SMAJ85ADFQ.pdf" display="https://www.diodes.com/assets/Datasheets/P6SMAJ5.0ADFQ_P6SMAJ85ADFQ.pdf"/>
    <hyperlink ref="B619" r:id="rId_hyperlink_1491" tooltip="https://www.diodes.com/assets/Datasheets/P6SMAJ5.0ADFQ_P6SMAJ85ADFQ.pdf" display="https://www.diodes.com/assets/Datasheets/P6SMAJ5.0ADFQ_P6SMAJ85ADFQ.pdf"/>
    <hyperlink ref="B620" r:id="rId_hyperlink_1492" tooltip="https://www.diodes.com/assets/Datasheets/P6SMAJ5.0ADFQ_P6SMAJ85ADFQ.pdf" display="https://www.diodes.com/assets/Datasheets/P6SMAJ5.0ADFQ_P6SMAJ85ADFQ.pdf"/>
    <hyperlink ref="B621" r:id="rId_hyperlink_1493" tooltip="https://www.diodes.com/assets/Datasheets/P6SMAJ5.0ADFQ_P6SMAJ85ADFQ.pdf" display="https://www.diodes.com/assets/Datasheets/P6SMAJ5.0ADFQ_P6SMAJ85ADFQ.pdf"/>
    <hyperlink ref="B622" r:id="rId_hyperlink_1494" tooltip="https://www.diodes.com/assets/Datasheets/P6SMAJ5.0ADFQ_P6SMAJ85ADFQ.pdf" display="https://www.diodes.com/assets/Datasheets/P6SMAJ5.0ADFQ_P6SMAJ85ADFQ.pdf"/>
    <hyperlink ref="B623" r:id="rId_hyperlink_1495" tooltip="https://www.diodes.com/assets/Datasheets/P6SMAJ5.0ADFQ_P6SMAJ85ADFQ.pdf" display="https://www.diodes.com/assets/Datasheets/P6SMAJ5.0ADFQ_P6SMAJ85ADFQ.pdf"/>
    <hyperlink ref="B624" r:id="rId_hyperlink_1496" tooltip="https://www.diodes.com/assets/Datasheets/P6SMAJ5.0ADFQ_P6SMAJ85ADFQ.pdf" display="https://www.diodes.com/assets/Datasheets/P6SMAJ5.0ADFQ_P6SMAJ85ADFQ.pdf"/>
    <hyperlink ref="B625" r:id="rId_hyperlink_1497" tooltip="https://www.diodes.com/assets/Datasheets/P6SMAJ5.0ADFQ_P6SMAJ85ADFQ.pdf" display="https://www.diodes.com/assets/Datasheets/P6SMAJ5.0ADFQ_P6SMAJ85ADFQ.pdf"/>
    <hyperlink ref="B626" r:id="rId_hyperlink_1498" tooltip="https://www.diodes.com/assets/Datasheets/P6SMAJ5.0ADFQ_P6SMAJ85ADFQ.pdf" display="https://www.diodes.com/assets/Datasheets/P6SMAJ5.0ADFQ_P6SMAJ85ADFQ.pdf"/>
    <hyperlink ref="B627" r:id="rId_hyperlink_1499" tooltip="https://www.diodes.com/assets/Datasheets/P6SMAJ5.0ADFQ_P6SMAJ85ADFQ.pdf" display="https://www.diodes.com/assets/Datasheets/P6SMAJ5.0ADFQ_P6SMAJ85ADFQ.pdf"/>
    <hyperlink ref="B628" r:id="rId_hyperlink_1500" tooltip="https://www.diodes.com/assets/Datasheets/P6SMAJ5.0ADFQ_P6SMAJ85ADFQ.pdf" display="https://www.diodes.com/assets/Datasheets/P6SMAJ5.0ADFQ_P6SMAJ85ADFQ.pdf"/>
    <hyperlink ref="B629" r:id="rId_hyperlink_1501" tooltip="https://www.diodes.com/assets/Datasheets/P6SMAJ5.0ADFQ_P6SMAJ85ADFQ.pdf" display="https://www.diodes.com/assets/Datasheets/P6SMAJ5.0ADFQ_P6SMAJ85ADFQ.pdf"/>
    <hyperlink ref="B630" r:id="rId_hyperlink_1502" tooltip="https://www.diodes.com/assets/Datasheets/P6SMAJ5.0ADFQ_P6SMAJ85ADFQ.pdf" display="https://www.diodes.com/assets/Datasheets/P6SMAJ5.0ADFQ_P6SMAJ85ADFQ.pdf"/>
    <hyperlink ref="B631" r:id="rId_hyperlink_1503" tooltip="https://www.diodes.com/assets/Datasheets/P6SMAJ5.0ADFQ_P6SMAJ85ADFQ.pdf" display="https://www.diodes.com/assets/Datasheets/P6SMAJ5.0ADFQ_P6SMAJ85ADFQ.pdf"/>
    <hyperlink ref="B632" r:id="rId_hyperlink_1504" tooltip="https://www.diodes.com/assets/Datasheets/P6SMAJ5.0ADFQ_P6SMAJ85ADFQ.pdf" display="https://www.diodes.com/assets/Datasheets/P6SMAJ5.0ADFQ_P6SMAJ85ADFQ.pdf"/>
    <hyperlink ref="B633" r:id="rId_hyperlink_1505" tooltip="https://www.diodes.com/assets/Datasheets/P6SMAJ5.0ADFQ_P6SMAJ85ADFQ.pdf" display="https://www.diodes.com/assets/Datasheets/P6SMAJ5.0ADFQ_P6SMAJ85ADFQ.pdf"/>
    <hyperlink ref="B634" r:id="rId_hyperlink_1506" tooltip="https://www.diodes.com/assets/Datasheets/P6SMAJ5.0ADFQ_P6SMAJ85ADFQ.pdf" display="https://www.diodes.com/assets/Datasheets/P6SMAJ5.0ADFQ_P6SMAJ85ADFQ.pdf"/>
    <hyperlink ref="B635" r:id="rId_hyperlink_1507" tooltip="https://www.diodes.com/assets/Datasheets/P6SMAJ5.0ADFQ_P6SMAJ85ADFQ.pdf" display="https://www.diodes.com/assets/Datasheets/P6SMAJ5.0ADFQ_P6SMAJ85ADFQ.pdf"/>
    <hyperlink ref="B636" r:id="rId_hyperlink_1508" tooltip="https://www.diodes.com/assets/Datasheets/P6SMAJ5.0ADFQ_P6SMAJ85ADFQ.pdf" display="https://www.diodes.com/assets/Datasheets/P6SMAJ5.0ADFQ_P6SMAJ85ADFQ.pdf"/>
    <hyperlink ref="B637" r:id="rId_hyperlink_1509" tooltip="https://www.diodes.com/assets/Datasheets/P6SMAJ5.0ADFQ_P6SMAJ85ADFQ.pdf" display="https://www.diodes.com/assets/Datasheets/P6SMAJ5.0ADFQ_P6SMAJ85ADFQ.pdf"/>
    <hyperlink ref="B638" r:id="rId_hyperlink_1510" tooltip="https://www.diodes.com/assets/Datasheets/SMA6J5.0CAQ-SMA6J70CAQ.pdf" display="https://www.diodes.com/assets/Datasheets/SMA6J5.0CAQ-SMA6J70CAQ.pdf"/>
    <hyperlink ref="B639" r:id="rId_hyperlink_1511" tooltip="https://www.diodes.com/assets/Datasheets/SMA6J5.0CAQ-SMA6J70CAQ.pdf" display="https://www.diodes.com/assets/Datasheets/SMA6J5.0CAQ-SMA6J70CAQ.pdf"/>
    <hyperlink ref="B640" r:id="rId_hyperlink_1512" tooltip="https://www.diodes.com/assets/Datasheets/SMA6J5.0CAQ-SMA6J70CAQ.pdf" display="https://www.diodes.com/assets/Datasheets/SMA6J5.0CAQ-SMA6J70CAQ.pdf"/>
    <hyperlink ref="B641" r:id="rId_hyperlink_1513" tooltip="https://www.diodes.com/assets/Datasheets/SMA6J5.0CAQ-SMA6J70CAQ.pdf" display="https://www.diodes.com/assets/Datasheets/SMA6J5.0CAQ-SMA6J70CAQ.pdf"/>
    <hyperlink ref="B642" r:id="rId_hyperlink_1514" tooltip="https://www.diodes.com/assets/Datasheets/SMA6J5.0CAQ-SMA6J70CAQ.pdf" display="https://www.diodes.com/assets/Datasheets/SMA6J5.0CAQ-SMA6J70CAQ.pdf"/>
    <hyperlink ref="B643" r:id="rId_hyperlink_1515" tooltip="https://www.diodes.com/assets/Datasheets/SMA6J5.0CAQ-SMA6J70CAQ.pdf" display="https://www.diodes.com/assets/Datasheets/SMA6J5.0CAQ-SMA6J70CAQ.pdf"/>
    <hyperlink ref="B644" r:id="rId_hyperlink_1516" tooltip="https://www.diodes.com/assets/Datasheets/SMA6J5.0CAQ-SMA6J70CAQ.pdf" display="https://www.diodes.com/assets/Datasheets/SMA6J5.0CAQ-SMA6J70CAQ.pdf"/>
    <hyperlink ref="B645" r:id="rId_hyperlink_1517" tooltip="https://www.diodes.com/assets/Datasheets/SMA6J5.0CAQ-SMA6J70CAQ.pdf" display="https://www.diodes.com/assets/Datasheets/SMA6J5.0CAQ-SMA6J70CAQ.pdf"/>
    <hyperlink ref="B646" r:id="rId_hyperlink_1518" tooltip="https://www.diodes.com/assets/Datasheets/SMA6J5.0CAQ-SMA6J70CAQ.pdf" display="https://www.diodes.com/assets/Datasheets/SMA6J5.0CAQ-SMA6J70CAQ.pdf"/>
    <hyperlink ref="B647" r:id="rId_hyperlink_1519" tooltip="https://www.diodes.com/assets/Datasheets/SMA6J5.0CAQ-SMA6J70CAQ.pdf" display="https://www.diodes.com/assets/Datasheets/SMA6J5.0CAQ-SMA6J70CAQ.pdf"/>
    <hyperlink ref="B648" r:id="rId_hyperlink_1520" tooltip="https://www.diodes.com/assets/Datasheets/SMA6J5.0CAQ-SMA6J70CAQ.pdf" display="https://www.diodes.com/assets/Datasheets/SMA6J5.0CAQ-SMA6J70CAQ.pdf"/>
    <hyperlink ref="B649" r:id="rId_hyperlink_1521" tooltip="https://www.diodes.com/assets/Datasheets/SMA6J5.0CAQ-SMA6J70CAQ.pdf" display="https://www.diodes.com/assets/Datasheets/SMA6J5.0CAQ-SMA6J70CAQ.pdf"/>
    <hyperlink ref="B650" r:id="rId_hyperlink_1522" tooltip="https://www.diodes.com/assets/Datasheets/SMA6J5.0CAQ-SMA6J70CAQ.pdf" display="https://www.diodes.com/assets/Datasheets/SMA6J5.0CAQ-SMA6J70CAQ.pdf"/>
    <hyperlink ref="B651" r:id="rId_hyperlink_1523" tooltip="https://www.diodes.com/assets/Datasheets/SMA6J5.0CAQ-SMA6J70CAQ.pdf" display="https://www.diodes.com/assets/Datasheets/SMA6J5.0CAQ-SMA6J70CAQ.pdf"/>
    <hyperlink ref="B652" r:id="rId_hyperlink_1524" tooltip="https://www.diodes.com/assets/Datasheets/SMA6J5.0CAQ-SMA6J70CAQ.pdf" display="https://www.diodes.com/assets/Datasheets/SMA6J5.0CAQ-SMA6J70CAQ.pdf"/>
    <hyperlink ref="B653" r:id="rId_hyperlink_1525" tooltip="https://www.diodes.com/assets/Datasheets/SMA6J5.0CAQ-SMA6J70CAQ.pdf" display="https://www.diodes.com/assets/Datasheets/SMA6J5.0CAQ-SMA6J70CAQ.pdf"/>
    <hyperlink ref="B654" r:id="rId_hyperlink_1526" tooltip="https://www.diodes.com/assets/Datasheets/SMA6J5.0CAQ-SMA6J70CAQ.pdf" display="https://www.diodes.com/assets/Datasheets/SMA6J5.0CAQ-SMA6J70CAQ.pdf"/>
    <hyperlink ref="B655" r:id="rId_hyperlink_1527" tooltip="https://www.diodes.com/assets/Datasheets/SMA6J5.0CAQ-SMA6J70CAQ.pdf" display="https://www.diodes.com/assets/Datasheets/SMA6J5.0CAQ-SMA6J70CAQ.pdf"/>
    <hyperlink ref="B656" r:id="rId_hyperlink_1528" tooltip="https://www.diodes.com/assets/Datasheets/SMA6J5.0CAQ-SMA6J70CAQ.pdf" display="https://www.diodes.com/assets/Datasheets/SMA6J5.0CAQ-SMA6J70CAQ.pdf"/>
    <hyperlink ref="B657" r:id="rId_hyperlink_1529" tooltip="https://www.diodes.com/assets/Datasheets/SMAJ5.0CAQ-SMAJ200CAQ.pdf" display="https://www.diodes.com/assets/Datasheets/SMAJ5.0CAQ-SMAJ200CAQ.pdf"/>
    <hyperlink ref="B658" r:id="rId_hyperlink_1530" tooltip="https://www.diodes.com/assets/Datasheets/SMAJ5.0CAQ-SMAJ200CAQ.pdf" display="https://www.diodes.com/assets/Datasheets/SMAJ5.0CAQ-SMAJ200CAQ.pdf"/>
    <hyperlink ref="B659" r:id="rId_hyperlink_1531" tooltip="https://www.diodes.com/assets/Datasheets/SMAJ5.0CAQ-SMAJ200CAQ.pdf" display="https://www.diodes.com/assets/Datasheets/SMAJ5.0CAQ-SMAJ200CAQ.pdf"/>
    <hyperlink ref="B660" r:id="rId_hyperlink_1532" tooltip="https://www.diodes.com/assets/Datasheets/SMAJ5.0CAQ-SMAJ200CAQ.pdf" display="https://www.diodes.com/assets/Datasheets/SMAJ5.0CAQ-SMAJ200CAQ.pdf"/>
    <hyperlink ref="B661" r:id="rId_hyperlink_1533" tooltip="https://www.diodes.com/assets/Datasheets/SMAJ5.0CAQ-SMAJ200CAQ.pdf" display="https://www.diodes.com/assets/Datasheets/SMAJ5.0CAQ-SMAJ200CAQ.pdf"/>
    <hyperlink ref="B662" r:id="rId_hyperlink_1534" tooltip="https://www.diodes.com/assets/Datasheets/SMAJ5.0CAQ-SMAJ200CAQ.pdf" display="https://www.diodes.com/assets/Datasheets/SMAJ5.0CAQ-SMAJ200CAQ.pdf"/>
    <hyperlink ref="B663" r:id="rId_hyperlink_1535" tooltip="https://www.diodes.com/assets/Datasheets/SMAJ5.0CAQ-SMAJ200CAQ.pdf" display="https://www.diodes.com/assets/Datasheets/SMAJ5.0CAQ-SMAJ200CAQ.pdf"/>
    <hyperlink ref="B664" r:id="rId_hyperlink_1536" tooltip="https://www.diodes.com/assets/Datasheets/SMAJ5.0CAQ-SMAJ200CAQ.pdf" display="https://www.diodes.com/assets/Datasheets/SMAJ5.0CAQ-SMAJ200CAQ.pdf"/>
    <hyperlink ref="B665" r:id="rId_hyperlink_1537" tooltip="https://www.diodes.com/assets/Datasheets/SMAJ5.0CAQ-SMAJ200CAQ.pdf" display="https://www.diodes.com/assets/Datasheets/SMAJ5.0CAQ-SMAJ200CAQ.pdf"/>
    <hyperlink ref="B666" r:id="rId_hyperlink_1538" tooltip="https://www.diodes.com/assets/Datasheets/SMAJ5.0CAQ-SMAJ200CAQ.pdf" display="https://www.diodes.com/assets/Datasheets/SMAJ5.0CAQ-SMAJ200CAQ.pdf"/>
    <hyperlink ref="B667" r:id="rId_hyperlink_1539" tooltip="https://www.diodes.com/assets/Datasheets/SMAJ5.0CAQ-SMAJ200CAQ.pdf" display="https://www.diodes.com/assets/Datasheets/SMAJ5.0CAQ-SMAJ200CAQ.pdf"/>
    <hyperlink ref="B668" r:id="rId_hyperlink_1540" tooltip="https://www.diodes.com/assets/Datasheets/SMAJ5.0CAQ-SMAJ200CAQ.pdf" display="https://www.diodes.com/assets/Datasheets/SMAJ5.0CAQ-SMAJ200CAQ.pdf"/>
    <hyperlink ref="B669" r:id="rId_hyperlink_1541" tooltip="https://www.diodes.com/assets/Datasheets/SMAJ5.0CAQ-SMAJ200CAQ.pdf" display="https://www.diodes.com/assets/Datasheets/SMAJ5.0CAQ-SMAJ200CAQ.pdf"/>
    <hyperlink ref="B670" r:id="rId_hyperlink_1542" tooltip="https://www.diodes.com/assets/Datasheets/SMAJ5.0CAQ-SMAJ200CAQ.pdf" display="https://www.diodes.com/assets/Datasheets/SMAJ5.0CAQ-SMAJ200CAQ.pdf"/>
    <hyperlink ref="B671" r:id="rId_hyperlink_1543" tooltip="https://www.diodes.com/assets/Datasheets/SMAJ5.0CAQ-SMAJ200CAQ.pdf" display="https://www.diodes.com/assets/Datasheets/SMAJ5.0CAQ-SMAJ200CAQ.pdf"/>
    <hyperlink ref="B672" r:id="rId_hyperlink_1544" tooltip="https://www.diodes.com/assets/Datasheets/SMAJ5.0CAQ-SMAJ200CAQ.pdf" display="https://www.diodes.com/assets/Datasheets/SMAJ5.0CAQ-SMAJ200CAQ.pdf"/>
    <hyperlink ref="B673" r:id="rId_hyperlink_1545" tooltip="https://www.diodes.com/assets/Datasheets/SMAJ5.0CAQ-SMAJ200CAQ.pdf" display="https://www.diodes.com/assets/Datasheets/SMAJ5.0CAQ-SMAJ200CAQ.pdf"/>
    <hyperlink ref="B674" r:id="rId_hyperlink_1546" tooltip="https://www.diodes.com/assets/Datasheets/SMAJ5.0CAQ-SMAJ200CAQ.pdf" display="https://www.diodes.com/assets/Datasheets/SMAJ5.0CAQ-SMAJ200CAQ.pdf"/>
    <hyperlink ref="B675" r:id="rId_hyperlink_1547" tooltip="https://www.diodes.com/assets/Datasheets/SMAJ5.0CAQ-SMAJ200CAQ.pdf" display="https://www.diodes.com/assets/Datasheets/SMAJ5.0CAQ-SMAJ200CAQ.pdf"/>
    <hyperlink ref="B676" r:id="rId_hyperlink_1548" tooltip="https://www.diodes.com/assets/Datasheets/SMAJ5.0CAQ-SMAJ200CAQ.pdf" display="https://www.diodes.com/assets/Datasheets/SMAJ5.0CAQ-SMAJ200CAQ.pdf"/>
    <hyperlink ref="B677" r:id="rId_hyperlink_1549" tooltip="https://www.diodes.com/assets/Datasheets/SMAJ5.0CAQ-SMAJ200CAQ.pdf" display="https://www.diodes.com/assets/Datasheets/SMAJ5.0CAQ-SMAJ200CAQ.pdf"/>
    <hyperlink ref="B678" r:id="rId_hyperlink_1550" tooltip="https://www.diodes.com/assets/Datasheets/SMAJ5.0CAQ-SMAJ200CAQ.pdf" display="https://www.diodes.com/assets/Datasheets/SMAJ5.0CAQ-SMAJ200CAQ.pdf"/>
    <hyperlink ref="B679" r:id="rId_hyperlink_1551" tooltip="https://www.diodes.com/assets/Datasheets/SMAJ5.0CAQ-SMAJ200CAQ.pdf" display="https://www.diodes.com/assets/Datasheets/SMAJ5.0CAQ-SMAJ200CAQ.pdf"/>
    <hyperlink ref="B680" r:id="rId_hyperlink_1552" tooltip="https://www.diodes.com/assets/Datasheets/SMAJ5.0CAQ-SMAJ200CAQ.pdf" display="https://www.diodes.com/assets/Datasheets/SMAJ5.0CAQ-SMAJ200CAQ.pdf"/>
    <hyperlink ref="B681" r:id="rId_hyperlink_1553" tooltip="https://www.diodes.com/assets/Datasheets/SMAJ5.0CAQ-SMAJ200CAQ.pdf" display="https://www.diodes.com/assets/Datasheets/SMAJ5.0CAQ-SMAJ200CAQ.pdf"/>
    <hyperlink ref="B682" r:id="rId_hyperlink_1554" tooltip="https://www.diodes.com/assets/Datasheets/SMAJ5.0CAQ-SMAJ200CAQ.pdf" display="https://www.diodes.com/assets/Datasheets/SMAJ5.0CAQ-SMAJ200CAQ.pdf"/>
    <hyperlink ref="B683" r:id="rId_hyperlink_1555" tooltip="https://www.diodes.com/assets/Datasheets/SMAJ5.0CAQ-SMAJ200CAQ.pdf" display="https://www.diodes.com/assets/Datasheets/SMAJ5.0CAQ-SMAJ200CAQ.pdf"/>
    <hyperlink ref="B684" r:id="rId_hyperlink_1556" tooltip="https://www.diodes.com/assets/Datasheets/SMAJ5.0CAQ-SMAJ200CAQ.pdf" display="https://www.diodes.com/assets/Datasheets/SMAJ5.0CAQ-SMAJ200CAQ.pdf"/>
    <hyperlink ref="B685" r:id="rId_hyperlink_1557" tooltip="https://www.diodes.com/assets/Datasheets/SMAJ5.0CAQ-SMAJ200CAQ.pdf" display="https://www.diodes.com/assets/Datasheets/SMAJ5.0CAQ-SMAJ200CAQ.pdf"/>
    <hyperlink ref="B686" r:id="rId_hyperlink_1558" tooltip="https://www.diodes.com/assets/Datasheets/SMAJ5.0CAQ-SMAJ200CAQ.pdf" display="https://www.diodes.com/assets/Datasheets/SMAJ5.0CAQ-SMAJ200CAQ.pdf"/>
    <hyperlink ref="B687" r:id="rId_hyperlink_1559" tooltip="https://www.diodes.com/assets/Datasheets/SMAJ5.0CAQ-SMAJ200CAQ.pdf" display="https://www.diodes.com/assets/Datasheets/SMAJ5.0CAQ-SMAJ200CAQ.pdf"/>
    <hyperlink ref="B688" r:id="rId_hyperlink_1560" tooltip="https://www.diodes.com/assets/Datasheets/SMAJ5.0CAQ-SMAJ200CAQ.pdf" display="https://www.diodes.com/assets/Datasheets/SMAJ5.0CAQ-SMAJ200CAQ.pdf"/>
    <hyperlink ref="B689" r:id="rId_hyperlink_1561" tooltip="https://www.diodes.com/assets/Datasheets/SMAJ5.0CAQ-SMAJ200CAQ.pdf" display="https://www.diodes.com/assets/Datasheets/SMAJ5.0CAQ-SMAJ200CAQ.pdf"/>
    <hyperlink ref="B690" r:id="rId_hyperlink_1562" tooltip="https://www.diodes.com/assets/Datasheets/SMAJ5.0CAQ-SMAJ200CAQ.pdf" display="https://www.diodes.com/assets/Datasheets/SMAJ5.0CAQ-SMAJ200CAQ.pdf"/>
    <hyperlink ref="B691" r:id="rId_hyperlink_1563" tooltip="https://www.diodes.com/assets/Datasheets/SMAJ5.0CAQ-SMAJ200CAQ.pdf" display="https://www.diodes.com/assets/Datasheets/SMAJ5.0CAQ-SMAJ200CAQ.pdf"/>
    <hyperlink ref="B692" r:id="rId_hyperlink_1564" tooltip="https://www.diodes.com/assets/Datasheets/SMAJ5.0CAQ-SMAJ200CAQ.pdf" display="https://www.diodes.com/assets/Datasheets/SMAJ5.0CAQ-SMAJ200CAQ.pdf"/>
    <hyperlink ref="B693" r:id="rId_hyperlink_1565" tooltip="https://www.diodes.com/assets/Datasheets/SMAJ5.0CAQ-SMAJ200CAQ.pdf" display="https://www.diodes.com/assets/Datasheets/SMAJ5.0CAQ-SMAJ200CAQ.pdf"/>
    <hyperlink ref="B694" r:id="rId_hyperlink_1566" tooltip="https://www.diodes.com/assets/Datasheets/SMAJ5.0CAQ-SMAJ200CAQ.pdf" display="https://www.diodes.com/assets/Datasheets/SMAJ5.0CAQ-SMAJ200CAQ.pdf"/>
    <hyperlink ref="B695" r:id="rId_hyperlink_1567" tooltip="https://www.diodes.com/assets/Datasheets/SMAJ5.0CAQ-SMAJ200CAQ.pdf" display="https://www.diodes.com/assets/Datasheets/SMAJ5.0CAQ-SMAJ200CAQ.pdf"/>
    <hyperlink ref="B696" r:id="rId_hyperlink_1568" tooltip="https://www.diodes.com/assets/Datasheets/SMAJ5.0CAQ-SMAJ200CAQ.pdf" display="https://www.diodes.com/assets/Datasheets/SMAJ5.0CAQ-SMAJ200CAQ.pdf"/>
    <hyperlink ref="B697" r:id="rId_hyperlink_1569" tooltip="https://www.diodes.com/assets/Datasheets/SMAJ5.0CAQ-SMAJ200CAQ.pdf" display="https://www.diodes.com/assets/Datasheets/SMAJ5.0CAQ-SMAJ200CAQ.pdf"/>
    <hyperlink ref="B698" r:id="rId_hyperlink_1570" tooltip="https://www.diodes.com/assets/Datasheets/SMAJ5.0CAQ-SMAJ200CAQ.pdf" display="https://www.diodes.com/assets/Datasheets/SMAJ5.0CAQ-SMAJ200CAQ.pdf"/>
    <hyperlink ref="B699" r:id="rId_hyperlink_1571" tooltip="https://www.diodes.com/assets/Datasheets/SMAJ5.0CAQ-SMAJ200CAQ.pdf" display="https://www.diodes.com/assets/Datasheets/SMAJ5.0CAQ-SMAJ200CAQ.pdf"/>
    <hyperlink ref="B700" r:id="rId_hyperlink_1572" tooltip="https://www.diodes.com/assets/Datasheets/SMAJ5.0CAQ-SMAJ200CAQ.pdf" display="https://www.diodes.com/assets/Datasheets/SMAJ5.0CAQ-SMAJ200CAQ.pdf"/>
    <hyperlink ref="B701" r:id="rId_hyperlink_1573" tooltip="https://www.diodes.com/assets/Datasheets/SMAJ5.0CAQ-SMAJ200CAQ.pdf" display="https://www.diodes.com/assets/Datasheets/SMAJ5.0CAQ-SMAJ200CAQ.pdf"/>
    <hyperlink ref="B702" r:id="rId_hyperlink_1574" tooltip="https://www.diodes.com/assets/Datasheets/SMAJ5.0CAQ-SMAJ200CAQ.pdf" display="https://www.diodes.com/assets/Datasheets/SMAJ5.0CAQ-SMAJ200CAQ.pdf"/>
    <hyperlink ref="B703" r:id="rId_hyperlink_1575" tooltip="https://www.diodes.com/assets/Datasheets/SMAJ5.0CAQ-SMAJ200CAQ.pdf" display="https://www.diodes.com/assets/Datasheets/SMAJ5.0CAQ-SMAJ200CAQ.pdf"/>
    <hyperlink ref="B704" r:id="rId_hyperlink_1576" tooltip="https://www.diodes.com/assets/Datasheets/SMAJ5.0CAQ-SMAJ200CAQ.pdf" display="https://www.diodes.com/assets/Datasheets/SMAJ5.0CAQ-SMAJ200CAQ.pdf"/>
    <hyperlink ref="B705" r:id="rId_hyperlink_1577" tooltip="https://www.diodes.com/assets/Datasheets/SMAJ5.0CAQ-SMAJ200CAQ.pdf" display="https://www.diodes.com/assets/Datasheets/SMAJ5.0CAQ-SMAJ200CAQ.pdf"/>
    <hyperlink ref="B706" r:id="rId_hyperlink_1578" tooltip="https://www.diodes.com/assets/Datasheets/SMAJ5.0CAQ-SMAJ200CAQ.pdf" display="https://www.diodes.com/assets/Datasheets/SMAJ5.0CAQ-SMAJ200CAQ.pdf"/>
    <hyperlink ref="B707" r:id="rId_hyperlink_1579" tooltip="https://www.diodes.com/assets/Datasheets/SMAJ5.0CAQ-SMAJ200CAQ.pdf" display="https://www.diodes.com/assets/Datasheets/SMAJ5.0CAQ-SMAJ200CAQ.pdf"/>
    <hyperlink ref="B708" r:id="rId_hyperlink_1580" tooltip="https://www.diodes.com/assets/Datasheets/SMAJ5.0CAQ-SMAJ200CAQ.pdf" display="https://www.diodes.com/assets/Datasheets/SMAJ5.0CAQ-SMAJ200CAQ.pdf"/>
    <hyperlink ref="B709" r:id="rId_hyperlink_1581" tooltip="https://www.diodes.com/assets/Datasheets/SMAJ5.0CAQ-SMAJ200CAQ.pdf" display="https://www.diodes.com/assets/Datasheets/SMAJ5.0CAQ-SMAJ200CAQ.pdf"/>
    <hyperlink ref="B710" r:id="rId_hyperlink_1582" tooltip="https://www.diodes.com/assets/Datasheets/SMAJ5.0CAQ-SMAJ200CAQ.pdf" display="https://www.diodes.com/assets/Datasheets/SMAJ5.0CAQ-SMAJ200CAQ.pdf"/>
    <hyperlink ref="B711" r:id="rId_hyperlink_1583" tooltip="https://www.diodes.com/assets/Datasheets/SMAJ5.0CAQ-SMAJ200CAQ.pdf" display="https://www.diodes.com/assets/Datasheets/SMAJ5.0CAQ-SMAJ200CAQ.pdf"/>
    <hyperlink ref="B712" r:id="rId_hyperlink_1584" tooltip="https://www.diodes.com/assets/Datasheets/SMAJ5.0CAQ-SMAJ200CAQ.pdf" display="https://www.diodes.com/assets/Datasheets/SMAJ5.0CAQ-SMAJ200CAQ.pdf"/>
    <hyperlink ref="B713" r:id="rId_hyperlink_1585" tooltip="https://www.diodes.com/assets/Datasheets/SMAJ5.0CAQ-SMAJ200CAQ.pdf" display="https://www.diodes.com/assets/Datasheets/SMAJ5.0CAQ-SMAJ200CAQ.pdf"/>
    <hyperlink ref="B714" r:id="rId_hyperlink_1586" tooltip="https://www.diodes.com/assets/Datasheets/SMAJ5.0CAQ-SMAJ200CAQ.pdf" display="https://www.diodes.com/assets/Datasheets/SMAJ5.0CAQ-SMAJ200CAQ.pdf"/>
    <hyperlink ref="B715" r:id="rId_hyperlink_1587" tooltip="https://www.diodes.com/assets/Datasheets/SMAJ5.0CAQ-SMAJ200CAQ.pdf" display="https://www.diodes.com/assets/Datasheets/SMAJ5.0CAQ-SMAJ200CAQ.pdf"/>
    <hyperlink ref="B716" r:id="rId_hyperlink_1588" tooltip="https://www.diodes.com/assets/Datasheets/SMAJ5.0CAQ-SMAJ200CAQ.pdf" display="https://www.diodes.com/assets/Datasheets/SMAJ5.0CAQ-SMAJ200CAQ.pdf"/>
    <hyperlink ref="B717" r:id="rId_hyperlink_1589" tooltip="https://www.diodes.com/assets/Datasheets/SMAJ5.0CAQ-SMAJ200CAQ.pdf" display="https://www.diodes.com/assets/Datasheets/SMAJ5.0CAQ-SMAJ200CAQ.pdf"/>
    <hyperlink ref="B718" r:id="rId_hyperlink_1590" tooltip="https://www.diodes.com/assets/Datasheets/SMAJ5.0CAQ-SMAJ200CAQ.pdf" display="https://www.diodes.com/assets/Datasheets/SMAJ5.0CAQ-SMAJ200CAQ.pdf"/>
    <hyperlink ref="B719" r:id="rId_hyperlink_1591" tooltip="https://www.diodes.com/assets/Datasheets/SMAJ5.0CAQ-SMAJ200CAQ.pdf" display="https://www.diodes.com/assets/Datasheets/SMAJ5.0CAQ-SMAJ200CAQ.pdf"/>
    <hyperlink ref="B720" r:id="rId_hyperlink_1592" tooltip="https://www.diodes.com/assets/Datasheets/SMAJ5.0CAQ-SMAJ200CAQ.pdf" display="https://www.diodes.com/assets/Datasheets/SMAJ5.0CAQ-SMAJ200CAQ.pdf"/>
    <hyperlink ref="B721" r:id="rId_hyperlink_1593" tooltip="https://www.diodes.com/assets/Datasheets/SMAJ5.0CAQ-SMAJ200CAQ.pdf" display="https://www.diodes.com/assets/Datasheets/SMAJ5.0CAQ-SMAJ200CAQ.pdf"/>
    <hyperlink ref="B722" r:id="rId_hyperlink_1594" tooltip="https://www.diodes.com/assets/Datasheets/SMAJ5.0CAQ-SMAJ200CAQ.pdf" display="https://www.diodes.com/assets/Datasheets/SMAJ5.0CAQ-SMAJ200CAQ.pdf"/>
    <hyperlink ref="B723" r:id="rId_hyperlink_1595" tooltip="https://www.diodes.com/assets/Datasheets/SMAJ5.0CAQ-SMAJ200CAQ.pdf" display="https://www.diodes.com/assets/Datasheets/SMAJ5.0CAQ-SMAJ200CAQ.pdf"/>
    <hyperlink ref="B724" r:id="rId_hyperlink_1596" tooltip="https://www.diodes.com/assets/Datasheets/SMAJ5.0CAQ-SMAJ200CAQ.pdf" display="https://www.diodes.com/assets/Datasheets/SMAJ5.0CAQ-SMAJ200CAQ.pdf"/>
    <hyperlink ref="B725" r:id="rId_hyperlink_1597" tooltip="https://www.diodes.com/assets/Datasheets/SMAJ5.0CAQ-SMAJ200CAQ.pdf" display="https://www.diodes.com/assets/Datasheets/SMAJ5.0CAQ-SMAJ200CAQ.pdf"/>
    <hyperlink ref="B726" r:id="rId_hyperlink_1598" tooltip="https://www.diodes.com/assets/Datasheets/SMAJ5.0CAQ-SMAJ200CAQ.pdf" display="https://www.diodes.com/assets/Datasheets/SMAJ5.0CAQ-SMAJ200CAQ.pdf"/>
    <hyperlink ref="B727" r:id="rId_hyperlink_1599" tooltip="https://www.diodes.com/assets/Datasheets/SMAJ5.0CAQ-SMAJ200CAQ.pdf" display="https://www.diodes.com/assets/Datasheets/SMAJ5.0CAQ-SMAJ200CAQ.pdf"/>
    <hyperlink ref="B728" r:id="rId_hyperlink_1600" tooltip="https://www.diodes.com/assets/Datasheets/SMAJ5.0CAQ-SMAJ200CAQ.pdf" display="https://www.diodes.com/assets/Datasheets/SMAJ5.0CAQ-SMAJ200CAQ.pdf"/>
    <hyperlink ref="B729" r:id="rId_hyperlink_1601" tooltip="https://www.diodes.com/assets/Datasheets/SMAJ5.0CAQ-SMAJ200CAQ.pdf" display="https://www.diodes.com/assets/Datasheets/SMAJ5.0CAQ-SMAJ200CAQ.pdf"/>
    <hyperlink ref="B730" r:id="rId_hyperlink_1602" tooltip="https://www.diodes.com/assets/Datasheets/SMAJ5.0CAQ-SMAJ200CAQ.pdf" display="https://www.diodes.com/assets/Datasheets/SMAJ5.0CAQ-SMAJ200CAQ.pdf"/>
    <hyperlink ref="B731" r:id="rId_hyperlink_1603" tooltip="https://www.diodes.com/assets/Datasheets/ds40740.pdf" display="https://www.diodes.com/assets/Datasheets/ds40740.pdf"/>
    <hyperlink ref="B732" r:id="rId_hyperlink_1604" tooltip="https://www.diodes.com/assets/Datasheets/ds40740.pdf" display="https://www.diodes.com/assets/Datasheets/ds40740.pdf"/>
    <hyperlink ref="B733" r:id="rId_hyperlink_1605" tooltip="https://www.diodes.com/assets/Datasheets/ds40740.pdf" display="https://www.diodes.com/assets/Datasheets/ds40740.pdf"/>
    <hyperlink ref="B734" r:id="rId_hyperlink_1606" tooltip="https://www.diodes.com/assets/Datasheets/ds40740.pdf" display="https://www.diodes.com/assets/Datasheets/ds40740.pdf"/>
    <hyperlink ref="B735" r:id="rId_hyperlink_1607" tooltip="https://www.diodes.com/assets/Datasheets/ds40740.pdf" display="https://www.diodes.com/assets/Datasheets/ds40740.pdf"/>
    <hyperlink ref="B736" r:id="rId_hyperlink_1608" tooltip="https://www.diodes.com/assets/Datasheets/ds40740.pdf" display="https://www.diodes.com/assets/Datasheets/ds40740.pdf"/>
    <hyperlink ref="B737" r:id="rId_hyperlink_1609" tooltip="https://www.diodes.com/assets/Datasheets/ds40740.pdf" display="https://www.diodes.com/assets/Datasheets/ds40740.pdf"/>
    <hyperlink ref="B738" r:id="rId_hyperlink_1610" tooltip="https://www.diodes.com/assets/Datasheets/ds40740.pdf" display="https://www.diodes.com/assets/Datasheets/ds40740.pdf"/>
    <hyperlink ref="B739" r:id="rId_hyperlink_1611" tooltip="https://www.diodes.com/assets/Datasheets/ds40740.pdf" display="https://www.diodes.com/assets/Datasheets/ds40740.pdf"/>
    <hyperlink ref="B740" r:id="rId_hyperlink_1612" tooltip="https://www.diodes.com/assets/Datasheets/ds40740.pdf" display="https://www.diodes.com/assets/Datasheets/ds40740.pdf"/>
    <hyperlink ref="B741" r:id="rId_hyperlink_1613" tooltip="https://www.diodes.com/assets/Datasheets/ds40740.pdf" display="https://www.diodes.com/assets/Datasheets/ds40740.pdf"/>
    <hyperlink ref="B742" r:id="rId_hyperlink_1614" tooltip="https://www.diodes.com/assets/Datasheets/ds40740.pdf" display="https://www.diodes.com/assets/Datasheets/ds40740.pdf"/>
    <hyperlink ref="B743" r:id="rId_hyperlink_1615" tooltip="https://www.diodes.com/assets/Datasheets/ds40740.pdf" display="https://www.diodes.com/assets/Datasheets/ds40740.pdf"/>
    <hyperlink ref="B744" r:id="rId_hyperlink_1616" tooltip="https://www.diodes.com/assets/Datasheets/ds40740.pdf" display="https://www.diodes.com/assets/Datasheets/ds40740.pdf"/>
    <hyperlink ref="B745" r:id="rId_hyperlink_1617" tooltip="https://www.diodes.com/assets/Datasheets/ds40740.pdf" display="https://www.diodes.com/assets/Datasheets/ds40740.pdf"/>
    <hyperlink ref="B746" r:id="rId_hyperlink_1618" tooltip="https://www.diodes.com/assets/Datasheets/ds40740.pdf" display="https://www.diodes.com/assets/Datasheets/ds40740.pdf"/>
    <hyperlink ref="B747" r:id="rId_hyperlink_1619" tooltip="https://www.diodes.com/assets/Datasheets/ds40740.pdf" display="https://www.diodes.com/assets/Datasheets/ds40740.pdf"/>
    <hyperlink ref="B748" r:id="rId_hyperlink_1620" tooltip="https://www.diodes.com/assets/Datasheets/ds40740.pdf" display="https://www.diodes.com/assets/Datasheets/ds40740.pdf"/>
    <hyperlink ref="B749" r:id="rId_hyperlink_1621" tooltip="https://www.diodes.com/assets/Datasheets/ds40740.pdf" display="https://www.diodes.com/assets/Datasheets/ds40740.pdf"/>
    <hyperlink ref="B750" r:id="rId_hyperlink_1622" tooltip="https://www.diodes.com/assets/Datasheets/ds40740.pdf" display="https://www.diodes.com/assets/Datasheets/ds40740.pdf"/>
    <hyperlink ref="B751" r:id="rId_hyperlink_1623" tooltip="https://www.diodes.com/assets/Datasheets/ds40740.pdf" display="https://www.diodes.com/assets/Datasheets/ds40740.pdf"/>
    <hyperlink ref="B752" r:id="rId_hyperlink_1624" tooltip="https://www.diodes.com/assets/Datasheets/ds40740.pdf" display="https://www.diodes.com/assets/Datasheets/ds40740.pdf"/>
    <hyperlink ref="B753" r:id="rId_hyperlink_1625" tooltip="https://www.diodes.com/assets/Datasheets/ds40740.pdf" display="https://www.diodes.com/assets/Datasheets/ds40740.pdf"/>
    <hyperlink ref="B754" r:id="rId_hyperlink_1626" tooltip="https://www.diodes.com/assets/Datasheets/ds40740.pdf" display="https://www.diodes.com/assets/Datasheets/ds40740.pdf"/>
    <hyperlink ref="B755" r:id="rId_hyperlink_1627" tooltip="https://www.diodes.com/assets/Datasheets/ds40740.pdf" display="https://www.diodes.com/assets/Datasheets/ds40740.pdf"/>
    <hyperlink ref="B756" r:id="rId_hyperlink_1628" tooltip="https://www.diodes.com/assets/Datasheets/ds40740.pdf" display="https://www.diodes.com/assets/Datasheets/ds40740.pdf"/>
    <hyperlink ref="B757" r:id="rId_hyperlink_1629" tooltip="https://www.diodes.com/assets/Datasheets/ds40740.pdf" display="https://www.diodes.com/assets/Datasheets/ds40740.pdf"/>
    <hyperlink ref="B758" r:id="rId_hyperlink_1630" tooltip="https://www.diodes.com/assets/Datasheets/ds40740.pdf" display="https://www.diodes.com/assets/Datasheets/ds40740.pdf"/>
    <hyperlink ref="B759" r:id="rId_hyperlink_1631" tooltip="https://www.diodes.com/assets/Datasheets/ds40740.pdf" display="https://www.diodes.com/assets/Datasheets/ds40740.pdf"/>
    <hyperlink ref="B760" r:id="rId_hyperlink_1632" tooltip="https://www.diodes.com/assets/Datasheets/ds40740.pdf" display="https://www.diodes.com/assets/Datasheets/ds40740.pdf"/>
    <hyperlink ref="B761" r:id="rId_hyperlink_1633" tooltip="https://www.diodes.com/assets/Datasheets/ds40740.pdf" display="https://www.diodes.com/assets/Datasheets/ds40740.pdf"/>
    <hyperlink ref="B762" r:id="rId_hyperlink_1634" tooltip="https://www.diodes.com/assets/Datasheets/ds40740.pdf" display="https://www.diodes.com/assets/Datasheets/ds40740.pdf"/>
    <hyperlink ref="B763" r:id="rId_hyperlink_1635" tooltip="https://www.diodes.com/assets/Datasheets/ds40740.pdf" display="https://www.diodes.com/assets/Datasheets/ds40740.pdf"/>
    <hyperlink ref="B764" r:id="rId_hyperlink_1636" tooltip="https://www.diodes.com/assets/Datasheets/ds40740.pdf" display="https://www.diodes.com/assets/Datasheets/ds40740.pdf"/>
    <hyperlink ref="B765" r:id="rId_hyperlink_1637" tooltip="https://www.diodes.com/assets/Datasheets/ds40740.pdf" display="https://www.diodes.com/assets/Datasheets/ds40740.pdf"/>
    <hyperlink ref="B766" r:id="rId_hyperlink_1638" tooltip="https://www.diodes.com/assets/Datasheets/ds40740.pdf" display="https://www.diodes.com/assets/Datasheets/ds40740.pdf"/>
    <hyperlink ref="B767" r:id="rId_hyperlink_1639" tooltip="https://www.diodes.com/assets/Datasheets/ds40740.pdf" display="https://www.diodes.com/assets/Datasheets/ds40740.pdf"/>
    <hyperlink ref="B768" r:id="rId_hyperlink_1640" tooltip="https://www.diodes.com/assets/Datasheets/ds40740.pdf" display="https://www.diodes.com/assets/Datasheets/ds40740.pdf"/>
    <hyperlink ref="B769" r:id="rId_hyperlink_1641" tooltip="https://www.diodes.com/assets/Datasheets/ds40740.pdf" display="https://www.diodes.com/assets/Datasheets/ds40740.pdf"/>
    <hyperlink ref="B770" r:id="rId_hyperlink_1642" tooltip="https://www.diodes.com/assets/Datasheets/ds40740.pdf" display="https://www.diodes.com/assets/Datasheets/ds40740.pdf"/>
    <hyperlink ref="B771" r:id="rId_hyperlink_1643" tooltip="https://www.diodes.com/assets/Datasheets/ds40740.pdf" display="https://www.diodes.com/assets/Datasheets/ds40740.pdf"/>
    <hyperlink ref="B772" r:id="rId_hyperlink_1644" tooltip="https://www.diodes.com/assets/Datasheets/ds40740.pdf" display="https://www.diodes.com/assets/Datasheets/ds40740.pdf"/>
    <hyperlink ref="B773" r:id="rId_hyperlink_1645" tooltip="https://www.diodes.com/assets/Datasheets/ds40740.pdf" display="https://www.diodes.com/assets/Datasheets/ds40740.pdf"/>
    <hyperlink ref="B774" r:id="rId_hyperlink_1646" tooltip="https://www.diodes.com/assets/Datasheets/ds40740.pdf" display="https://www.diodes.com/assets/Datasheets/ds40740.pdf"/>
    <hyperlink ref="B775" r:id="rId_hyperlink_1647" tooltip="https://www.diodes.com/assets/Datasheets/ds40740.pdf" display="https://www.diodes.com/assets/Datasheets/ds40740.pdf"/>
    <hyperlink ref="B776" r:id="rId_hyperlink_1648" tooltip="https://www.diodes.com/assets/Datasheets/ds40740.pdf" display="https://www.diodes.com/assets/Datasheets/ds40740.pdf"/>
    <hyperlink ref="B777" r:id="rId_hyperlink_1649" tooltip="https://www.diodes.com/assets/Datasheets/ds40740.pdf" display="https://www.diodes.com/assets/Datasheets/ds40740.pdf"/>
    <hyperlink ref="B778" r:id="rId_hyperlink_1650" tooltip="https://www.diodes.com/assets/Datasheets/ds40740.pdf" display="https://www.diodes.com/assets/Datasheets/ds40740.pdf"/>
    <hyperlink ref="B779" r:id="rId_hyperlink_1651" tooltip="https://www.diodes.com/assets/Datasheets/ds40740.pdf" display="https://www.diodes.com/assets/Datasheets/ds40740.pdf"/>
    <hyperlink ref="B780" r:id="rId_hyperlink_1652" tooltip="https://www.diodes.com/assets/Datasheets/ds40740.pdf" display="https://www.diodes.com/assets/Datasheets/ds40740.pdf"/>
    <hyperlink ref="B781" r:id="rId_hyperlink_1653" tooltip="https://www.diodes.com/assets/Datasheets/ds40740.pdf" display="https://www.diodes.com/assets/Datasheets/ds40740.pdf"/>
    <hyperlink ref="B782" r:id="rId_hyperlink_1654" tooltip="https://www.diodes.com/assets/Datasheets/ds40740.pdf" display="https://www.diodes.com/assets/Datasheets/ds40740.pdf"/>
    <hyperlink ref="B783" r:id="rId_hyperlink_1655" tooltip="https://www.diodes.com/assets/Datasheets/ds40740.pdf" display="https://www.diodes.com/assets/Datasheets/ds40740.pdf"/>
    <hyperlink ref="B784" r:id="rId_hyperlink_1656" tooltip="https://www.diodes.com/assets/Datasheets/ds40740.pdf" display="https://www.diodes.com/assets/Datasheets/ds40740.pdf"/>
    <hyperlink ref="B785" r:id="rId_hyperlink_1657" tooltip="https://www.diodes.com/assets/Datasheets/ds40740.pdf" display="https://www.diodes.com/assets/Datasheets/ds40740.pdf"/>
    <hyperlink ref="B786" r:id="rId_hyperlink_1658" tooltip="https://www.diodes.com/assets/Datasheets/ds40740.pdf" display="https://www.diodes.com/assets/Datasheets/ds40740.pdf"/>
    <hyperlink ref="B787" r:id="rId_hyperlink_1659" tooltip="https://www.diodes.com/assets/Datasheets/ds40740.pdf" display="https://www.diodes.com/assets/Datasheets/ds40740.pdf"/>
    <hyperlink ref="B788" r:id="rId_hyperlink_1660" tooltip="https://www.diodes.com/assets/Datasheets/SMCJ5.0CAQ-SMCJ200CAQ.pdf" display="https://www.diodes.com/assets/Datasheets/SMCJ5.0CAQ-SMCJ200CAQ.pdf"/>
    <hyperlink ref="B789" r:id="rId_hyperlink_1661" tooltip="https://www.diodes.com/assets/Datasheets/SMCJ5.0CAQ-SMCJ200CAQ.pdf" display="https://www.diodes.com/assets/Datasheets/SMCJ5.0CAQ-SMCJ200CAQ.pdf"/>
    <hyperlink ref="B790" r:id="rId_hyperlink_1662" tooltip="https://www.diodes.com/assets/Datasheets/SMCJ5.0CAQ-SMCJ200CAQ.pdf" display="https://www.diodes.com/assets/Datasheets/SMCJ5.0CAQ-SMCJ200CAQ.pdf"/>
    <hyperlink ref="B791" r:id="rId_hyperlink_1663" tooltip="https://www.diodes.com/assets/Datasheets/SMCJ5.0CAQ-SMCJ200CAQ.pdf" display="https://www.diodes.com/assets/Datasheets/SMCJ5.0CAQ-SMCJ200CAQ.pdf"/>
    <hyperlink ref="B792" r:id="rId_hyperlink_1664" tooltip="https://www.diodes.com/assets/Datasheets/SMCJ5.0CAQ_SMCJ110CAQ.pdf" display="https://www.diodes.com/assets/Datasheets/SMCJ5.0CAQ_SMCJ110CAQ.pdf"/>
    <hyperlink ref="B793" r:id="rId_hyperlink_1665" tooltip="https://www.diodes.com/assets/Datasheets/SMCJ5.0CAQ_SMCJ110CAQ.pdf" display="https://www.diodes.com/assets/Datasheets/SMCJ5.0CAQ_SMCJ110CAQ.pdf"/>
    <hyperlink ref="B794" r:id="rId_hyperlink_1666" tooltip="https://www.diodes.com/assets/Datasheets/SMCJ5.0CAQ-SMCJ200CAQ.pdf" display="https://www.diodes.com/assets/Datasheets/SMCJ5.0CAQ-SMCJ200CAQ.pdf"/>
    <hyperlink ref="B795" r:id="rId_hyperlink_1667" tooltip="https://www.diodes.com/assets/Datasheets/SMCJ5.0CAQ-SMCJ200CAQ.pdf" display="https://www.diodes.com/assets/Datasheets/SMCJ5.0CAQ-SMCJ200CAQ.pdf"/>
    <hyperlink ref="B796" r:id="rId_hyperlink_1668" tooltip="https://www.diodes.com/assets/Datasheets/SMCJ5.0CAQ-SMCJ200CAQ.pdf" display="https://www.diodes.com/assets/Datasheets/SMCJ5.0CAQ-SMCJ200CAQ.pdf"/>
    <hyperlink ref="B797" r:id="rId_hyperlink_1669" tooltip="https://www.diodes.com/assets/Datasheets/SMCJ5.0CAQ-SMCJ200CAQ.pdf" display="https://www.diodes.com/assets/Datasheets/SMCJ5.0CAQ-SMCJ200CAQ.pdf"/>
    <hyperlink ref="B798" r:id="rId_hyperlink_1670" tooltip="https://www.diodes.com/assets/Datasheets/SMCJ5.0CAQ-SMCJ200CAQ.pdf" display="https://www.diodes.com/assets/Datasheets/SMCJ5.0CAQ-SMCJ200CAQ.pdf"/>
    <hyperlink ref="B799" r:id="rId_hyperlink_1671" tooltip="https://www.diodes.com/assets/Datasheets/SMCJ5.0CAQ-SMCJ200CAQ.pdf" display="https://www.diodes.com/assets/Datasheets/SMCJ5.0CAQ-SMCJ200CAQ.pdf"/>
    <hyperlink ref="B800" r:id="rId_hyperlink_1672" tooltip="https://www.diodes.com/assets/Datasheets/SMCJ5.0CAQ-SMCJ200CAQ.pdf" display="https://www.diodes.com/assets/Datasheets/SMCJ5.0CAQ-SMCJ200CAQ.pdf"/>
    <hyperlink ref="B801" r:id="rId_hyperlink_1673" tooltip="https://www.diodes.com/assets/Datasheets/SMCJ5.0CAQ-SMCJ200CAQ.pdf" display="https://www.diodes.com/assets/Datasheets/SMCJ5.0CAQ-SMCJ200CAQ.pdf"/>
    <hyperlink ref="B802" r:id="rId_hyperlink_1674" tooltip="https://www.diodes.com/assets/Datasheets/SMCJ5.0CAQ-SMCJ200CAQ.pdf" display="https://www.diodes.com/assets/Datasheets/SMCJ5.0CAQ-SMCJ200CAQ.pdf"/>
    <hyperlink ref="B803" r:id="rId_hyperlink_1675" tooltip="https://www.diodes.com/assets/Datasheets/SMCJ5.0CAQ-SMCJ200CAQ.pdf" display="https://www.diodes.com/assets/Datasheets/SMCJ5.0CAQ-SMCJ200CAQ.pdf"/>
    <hyperlink ref="B804" r:id="rId_hyperlink_1676" tooltip="https://www.diodes.com/assets/Datasheets/SMCJ5.0CAQ-SMCJ200CAQ.pdf" display="https://www.diodes.com/assets/Datasheets/SMCJ5.0CAQ-SMCJ200CAQ.pdf"/>
    <hyperlink ref="B805" r:id="rId_hyperlink_1677" tooltip="https://www.diodes.com/assets/Datasheets/SMCJ5.0CAQ-SMCJ200CAQ.pdf" display="https://www.diodes.com/assets/Datasheets/SMCJ5.0CAQ-SMCJ200CAQ.pdf"/>
    <hyperlink ref="B806" r:id="rId_hyperlink_1678" tooltip="https://www.diodes.com/assets/Datasheets/SMCJ5.0CAQ-SMCJ200CAQ.pdf" display="https://www.diodes.com/assets/Datasheets/SMCJ5.0CAQ-SMCJ200CAQ.pdf"/>
    <hyperlink ref="B807" r:id="rId_hyperlink_1679" tooltip="https://www.diodes.com/assets/Datasheets/SMCJ5.0CAQ-SMCJ200CAQ.pdf" display="https://www.diodes.com/assets/Datasheets/SMCJ5.0CAQ-SMCJ200CAQ.pdf"/>
    <hyperlink ref="B808" r:id="rId_hyperlink_1680" tooltip="https://www.diodes.com/assets/Datasheets/SMCJ5.0CAQ-SMCJ200CAQ.pdf" display="https://www.diodes.com/assets/Datasheets/SMCJ5.0CAQ-SMCJ200CAQ.pdf"/>
    <hyperlink ref="B809" r:id="rId_hyperlink_1681" tooltip="https://www.diodes.com/assets/Datasheets/SMCJ5.0CAQ-SMCJ200CAQ.pdf" display="https://www.diodes.com/assets/Datasheets/SMCJ5.0CAQ-SMCJ200CAQ.pdf"/>
    <hyperlink ref="B810" r:id="rId_hyperlink_1682" tooltip="https://www.diodes.com/assets/Datasheets/SMCJ5.0CAQ-SMCJ200CAQ.pdf" display="https://www.diodes.com/assets/Datasheets/SMCJ5.0CAQ-SMCJ200CAQ.pdf"/>
    <hyperlink ref="B811" r:id="rId_hyperlink_1683" tooltip="https://www.diodes.com/assets/Datasheets/SMCJ5.0CAQ-SMCJ200CAQ.pdf" display="https://www.diodes.com/assets/Datasheets/SMCJ5.0CAQ-SMCJ200CAQ.pdf"/>
    <hyperlink ref="B812" r:id="rId_hyperlink_1684" tooltip="https://www.diodes.com/assets/Datasheets/SMCJ5.0CAQ-SMCJ200CAQ.pdf" display="https://www.diodes.com/assets/Datasheets/SMCJ5.0CAQ-SMCJ200CAQ.pdf"/>
    <hyperlink ref="B813" r:id="rId_hyperlink_1685" tooltip="https://www.diodes.com/assets/Datasheets/SMCJ5.0CAQ-SMCJ200CAQ.pdf" display="https://www.diodes.com/assets/Datasheets/SMCJ5.0CAQ-SMCJ200CAQ.pdf"/>
    <hyperlink ref="B814" r:id="rId_hyperlink_1686" tooltip="https://www.diodes.com/assets/Datasheets/SMCJ5.0CAQ-SMCJ200CAQ.pdf" display="https://www.diodes.com/assets/Datasheets/SMCJ5.0CAQ-SMCJ200CAQ.pdf"/>
    <hyperlink ref="B815" r:id="rId_hyperlink_1687" tooltip="https://www.diodes.com/assets/Datasheets/SMCJ5.0CAQ-SMCJ200CAQ.pdf" display="https://www.diodes.com/assets/Datasheets/SMCJ5.0CAQ-SMCJ200CAQ.pdf"/>
    <hyperlink ref="B816" r:id="rId_hyperlink_1688" tooltip="https://www.diodes.com/assets/Datasheets/SMCJ5.0CAQ-SMCJ200CAQ.pdf" display="https://www.diodes.com/assets/Datasheets/SMCJ5.0CAQ-SMCJ200CAQ.pdf"/>
    <hyperlink ref="B817" r:id="rId_hyperlink_1689" tooltip="https://www.diodes.com/assets/Datasheets/SMCJ5.0CAQ-SMCJ200CAQ.pdf" display="https://www.diodes.com/assets/Datasheets/SMCJ5.0CAQ-SMCJ200CAQ.pdf"/>
    <hyperlink ref="B818" r:id="rId_hyperlink_1690" tooltip="https://www.diodes.com/assets/Datasheets/SMCJ5.0CAQ-SMCJ200CAQ.pdf" display="https://www.diodes.com/assets/Datasheets/SMCJ5.0CAQ-SMCJ200CAQ.pdf"/>
    <hyperlink ref="B819" r:id="rId_hyperlink_1691" tooltip="https://www.diodes.com/assets/Datasheets/SMCJ5.0CAQ-SMCJ200CAQ.pdf" display="https://www.diodes.com/assets/Datasheets/SMCJ5.0CAQ-SMCJ200CAQ.pdf"/>
    <hyperlink ref="B820" r:id="rId_hyperlink_1692" tooltip="https://www.diodes.com/assets/Datasheets/SMCJ5.0CAQ-SMCJ200CAQ.pdf" display="https://www.diodes.com/assets/Datasheets/SMCJ5.0CAQ-SMCJ200CAQ.pdf"/>
    <hyperlink ref="B821" r:id="rId_hyperlink_1693" tooltip="https://www.diodes.com/assets/Datasheets/SMCJ5.0CAQ-SMCJ200CAQ.pdf" display="https://www.diodes.com/assets/Datasheets/SMCJ5.0CAQ-SMCJ200CAQ.pdf"/>
    <hyperlink ref="B822" r:id="rId_hyperlink_1694" tooltip="https://www.diodes.com/assets/Datasheets/SMCJ5.0CAQ-SMCJ200CAQ.pdf" display="https://www.diodes.com/assets/Datasheets/SMCJ5.0CAQ-SMCJ200CAQ.pdf"/>
    <hyperlink ref="B823" r:id="rId_hyperlink_1695" tooltip="https://www.diodes.com/assets/Datasheets/SMCJ5.0CAQ-SMCJ200CAQ.pdf" display="https://www.diodes.com/assets/Datasheets/SMCJ5.0CAQ-SMCJ200CAQ.pdf"/>
    <hyperlink ref="B824" r:id="rId_hyperlink_1696" tooltip="https://www.diodes.com/assets/Datasheets/SMCJ5.0CAQ-SMCJ200CAQ.pdf" display="https://www.diodes.com/assets/Datasheets/SMCJ5.0CAQ-SMCJ200CAQ.pdf"/>
    <hyperlink ref="B825" r:id="rId_hyperlink_1697" tooltip="https://www.diodes.com/assets/Datasheets/SMCJ5.0CAQ-SMCJ200CAQ.pdf" display="https://www.diodes.com/assets/Datasheets/SMCJ5.0CAQ-SMCJ200CAQ.pdf"/>
    <hyperlink ref="B826" r:id="rId_hyperlink_1698" tooltip="https://www.diodes.com/assets/Datasheets/SMCJ5.0CAQ-SMCJ200CAQ.pdf" display="https://www.diodes.com/assets/Datasheets/SMCJ5.0CAQ-SMCJ200CAQ.pdf"/>
    <hyperlink ref="B827" r:id="rId_hyperlink_1699" tooltip="https://www.diodes.com/assets/Datasheets/SMCJ5.0CAQ-SMCJ200CAQ.pdf" display="https://www.diodes.com/assets/Datasheets/SMCJ5.0CAQ-SMCJ200CAQ.pdf"/>
    <hyperlink ref="B828" r:id="rId_hyperlink_1700" tooltip="https://www.diodes.com/assets/Datasheets/SMCJ5.0CAQ-SMCJ200CAQ.pdf" display="https://www.diodes.com/assets/Datasheets/SMCJ5.0CAQ-SMCJ200CAQ.pdf"/>
    <hyperlink ref="B829" r:id="rId_hyperlink_1701" tooltip="https://www.diodes.com/assets/Datasheets/SMCJ5.0CAQ-SMCJ200CAQ.pdf" display="https://www.diodes.com/assets/Datasheets/SMCJ5.0CAQ-SMCJ200CAQ.pdf"/>
    <hyperlink ref="B830" r:id="rId_hyperlink_1702" tooltip="https://www.diodes.com/assets/Datasheets/SMCJ5.0CAQ-SMCJ200CAQ.pdf" display="https://www.diodes.com/assets/Datasheets/SMCJ5.0CAQ-SMCJ200CAQ.pdf"/>
    <hyperlink ref="B831" r:id="rId_hyperlink_1703" tooltip="https://www.diodes.com/assets/Datasheets/SMCJ5.0CAQ-SMCJ200CAQ.pdf" display="https://www.diodes.com/assets/Datasheets/SMCJ5.0CAQ-SMCJ200CAQ.pdf"/>
    <hyperlink ref="B832" r:id="rId_hyperlink_1704" tooltip="https://www.diodes.com/assets/Datasheets/SMCJ5.0CAQ-SMCJ200CAQ.pdf" display="https://www.diodes.com/assets/Datasheets/SMCJ5.0CAQ-SMCJ200CAQ.pdf"/>
    <hyperlink ref="B833" r:id="rId_hyperlink_1705" tooltip="https://www.diodes.com/assets/Datasheets/SMCJ5.0CAQ-SMCJ200CAQ.pdf" display="https://www.diodes.com/assets/Datasheets/SMCJ5.0CAQ-SMCJ200CAQ.pdf"/>
    <hyperlink ref="B834" r:id="rId_hyperlink_1706" tooltip="https://www.diodes.com/assets/Datasheets/SMCJ5.0CAQ-SMCJ200CAQ.pdf" display="https://www.diodes.com/assets/Datasheets/SMCJ5.0CAQ-SMCJ200CAQ.pdf"/>
    <hyperlink ref="B835" r:id="rId_hyperlink_1707" tooltip="https://www.diodes.com/assets/Datasheets/SMCJ5.0CAQ-SMCJ200CAQ.pdf" display="https://www.diodes.com/assets/Datasheets/SMCJ5.0CAQ-SMCJ200CAQ.pdf"/>
    <hyperlink ref="B836" r:id="rId_hyperlink_1708" tooltip="https://www.diodes.com/assets/Datasheets/SMCJ5.0CAQ-SMCJ200CAQ.pdf" display="https://www.diodes.com/assets/Datasheets/SMCJ5.0CAQ-SMCJ200CAQ.pdf"/>
    <hyperlink ref="B837" r:id="rId_hyperlink_1709" tooltip="https://www.diodes.com/assets/Datasheets/SMCJ5.0CAQ-SMCJ200CAQ.pdf" display="https://www.diodes.com/assets/Datasheets/SMCJ5.0CAQ-SMCJ200CAQ.pdf"/>
    <hyperlink ref="B838" r:id="rId_hyperlink_1710" tooltip="https://www.diodes.com/assets/Datasheets/SMCJ5.0CAQ-SMCJ200CAQ.pdf" display="https://www.diodes.com/assets/Datasheets/SMCJ5.0CAQ-SMCJ200CAQ.pdf"/>
    <hyperlink ref="B839" r:id="rId_hyperlink_1711" tooltip="https://www.diodes.com/assets/Datasheets/SMCJ5.0CAQ-SMCJ200CAQ.pdf" display="https://www.diodes.com/assets/Datasheets/SMCJ5.0CAQ-SMCJ200CAQ.pdf"/>
    <hyperlink ref="B840" r:id="rId_hyperlink_1712" tooltip="https://www.diodes.com/assets/Datasheets/SMCJ5.0CAQ-SMCJ200CAQ.pdf" display="https://www.diodes.com/assets/Datasheets/SMCJ5.0CAQ-SMCJ200CAQ.pdf"/>
    <hyperlink ref="B841" r:id="rId_hyperlink_1713" tooltip="https://www.diodes.com/assets/Datasheets/SMCJ5.0CAQ-SMCJ200CAQ.pdf" display="https://www.diodes.com/assets/Datasheets/SMCJ5.0CAQ-SMCJ200CAQ.pdf"/>
    <hyperlink ref="B842" r:id="rId_hyperlink_1714" tooltip="https://www.diodes.com/assets/Datasheets/SMCJ5.0CAQ-SMCJ200CAQ.pdf" display="https://www.diodes.com/assets/Datasheets/SMCJ5.0CAQ-SMCJ200CAQ.pdf"/>
    <hyperlink ref="B843" r:id="rId_hyperlink_1715" tooltip="https://www.diodes.com/assets/Datasheets/SMCJ5.0CAQ-SMCJ200CAQ.pdf" display="https://www.diodes.com/assets/Datasheets/SMCJ5.0CAQ-SMCJ200CAQ.pdf"/>
    <hyperlink ref="B844" r:id="rId_hyperlink_1716" tooltip="https://www.diodes.com/assets/Datasheets/SMCJ5.0CAQ-SMCJ200CAQ.pdf" display="https://www.diodes.com/assets/Datasheets/SMCJ5.0CAQ-SMCJ200CAQ.pdf"/>
    <hyperlink ref="B845" r:id="rId_hyperlink_1717" tooltip="https://www.diodes.com/assets/Datasheets/SMCJ5.0CAQ-SMCJ200CAQ.pdf" display="https://www.diodes.com/assets/Datasheets/SMCJ5.0CAQ-SMCJ200CAQ.pdf"/>
    <hyperlink ref="B846" r:id="rId_hyperlink_1718" tooltip="https://www.diodes.com/assets/Datasheets/SMCJ5.0CAQ-SMCJ200CAQ.pdf" display="https://www.diodes.com/assets/Datasheets/SMCJ5.0CAQ-SMCJ200CAQ.pdf"/>
    <hyperlink ref="B847" r:id="rId_hyperlink_1719" tooltip="https://www.diodes.com/assets/Datasheets/SMCJ5.0CAQ-SMCJ200CAQ.pdf" display="https://www.diodes.com/assets/Datasheets/SMCJ5.0CAQ-SMCJ200CAQ.pdf"/>
    <hyperlink ref="B848" r:id="rId_hyperlink_1720" tooltip="https://www.diodes.com/assets/Datasheets/SMCJ5.0CAQ-SMCJ200CAQ.pdf" display="https://www.diodes.com/assets/Datasheets/SMCJ5.0CAQ-SMCJ200CAQ.pdf"/>
    <hyperlink ref="B849" r:id="rId_hyperlink_1721" tooltip="https://www.diodes.com/assets/Datasheets/SMCJ5.0CAQ-SMCJ200CAQ.pdf" display="https://www.diodes.com/assets/Datasheets/SMCJ5.0CAQ-SMCJ200CAQ.pdf"/>
    <hyperlink ref="B850" r:id="rId_hyperlink_1722" tooltip="https://www.diodes.com/assets/Datasheets/SMCJ5.0CAQ-SMCJ200CAQ.pdf" display="https://www.diodes.com/assets/Datasheets/SMCJ5.0CAQ-SMCJ200CAQ.pdf"/>
    <hyperlink ref="B851" r:id="rId_hyperlink_1723" tooltip="https://www.diodes.com/assets/Datasheets/SMCJ5.0CAQ-SMCJ200CAQ.pdf" display="https://www.diodes.com/assets/Datasheets/SMCJ5.0CAQ-SMCJ200CAQ.pdf"/>
    <hyperlink ref="B852" r:id="rId_hyperlink_1724" tooltip="https://www.diodes.com/assets/Datasheets/SMCJ5.0CAQ-SMCJ200CAQ.pdf" display="https://www.diodes.com/assets/Datasheets/SMCJ5.0CAQ-SMCJ200CAQ.pdf"/>
    <hyperlink ref="B853" r:id="rId_hyperlink_1725" tooltip="https://www.diodes.com/assets/Datasheets/SMCJ5.0CAQ-SMCJ200CAQ.pdf" display="https://www.diodes.com/assets/Datasheets/SMCJ5.0CAQ-SMCJ200CAQ.pdf"/>
    <hyperlink ref="B854" r:id="rId_hyperlink_1726" tooltip="https://www.diodes.com/assets/Datasheets/SMCJ5.0CAQ-SMCJ200CAQ.pdf" display="https://www.diodes.com/assets/Datasheets/SMCJ5.0CAQ-SMCJ200CAQ.pdf"/>
    <hyperlink ref="B855" r:id="rId_hyperlink_1727" tooltip="https://www.diodes.com/assets/Datasheets/SMCJ5.0CAQ-SMCJ200CAQ.pdf" display="https://www.diodes.com/assets/Datasheets/SMCJ5.0CAQ-SMCJ200CAQ.pdf"/>
    <hyperlink ref="B856" r:id="rId_hyperlink_1728" tooltip="https://www.diodes.com/assets/Datasheets/SMCJ5.0CAQ-SMCJ200CAQ.pdf" display="https://www.diodes.com/assets/Datasheets/SMCJ5.0CAQ-SMCJ200CAQ.pdf"/>
    <hyperlink ref="B857" r:id="rId_hyperlink_1729" tooltip="https://www.diodes.com/assets/Datasheets/SMCJ5.0CAQ-SMCJ200CAQ.pdf" display="https://www.diodes.com/assets/Datasheets/SMCJ5.0CAQ-SMCJ200CAQ.pdf"/>
    <hyperlink ref="B858" r:id="rId_hyperlink_1730" tooltip="https://www.diodes.com/assets/Datasheets/SMCJ5.0CAQ-SMCJ200CAQ.pdf" display="https://www.diodes.com/assets/Datasheets/SMCJ5.0CAQ-SMCJ200CAQ.pdf"/>
    <hyperlink ref="B859" r:id="rId_hyperlink_1731" tooltip="https://www.diodes.com/assets/Datasheets/SMCJ5.0CAQ-SMCJ200CAQ.pdf" display="https://www.diodes.com/assets/Datasheets/SMCJ5.0CAQ-SMCJ200CAQ.pdf"/>
    <hyperlink ref="B860" r:id="rId_hyperlink_1732" tooltip="https://www.diodes.com/assets/Datasheets/SMCJ5.0CAQ-SMCJ200CAQ.pdf" display="https://www.diodes.com/assets/Datasheets/SMCJ5.0CAQ-SMCJ200CAQ.pdf"/>
    <hyperlink ref="B861" r:id="rId_hyperlink_1733" tooltip="https://www.diodes.com/assets/Datasheets/SMCJ5.0CAQ-SMCJ200CAQ.pdf" display="https://www.diodes.com/assets/Datasheets/SMCJ5.0CAQ-SMCJ200CAQ.pdf"/>
    <hyperlink ref="B862" r:id="rId_hyperlink_1734" tooltip="https://www.diodes.com/assets/Datasheets/SMCJ5.0CAQ-SMCJ200CAQ.pdf" display="https://www.diodes.com/assets/Datasheets/SMCJ5.0CAQ-SMCJ200CAQ.pdf"/>
    <hyperlink ref="B863" r:id="rId_hyperlink_1735" tooltip="https://www.diodes.com/assets/Datasheets/SMCJ5.0CAQ-SMCJ200CAQ.pdf" display="https://www.diodes.com/assets/Datasheets/SMCJ5.0CAQ-SMCJ200CAQ.pdf"/>
    <hyperlink ref="B864" r:id="rId_hyperlink_1736" tooltip="https://www.diodes.com/assets/Datasheets/SMCJ5.0CAQ-SMCJ200CAQ.pdf" display="https://www.diodes.com/assets/Datasheets/SMCJ5.0CAQ-SMCJ200CAQ.pdf"/>
    <hyperlink ref="B865" r:id="rId_hyperlink_1737" tooltip="https://www.diodes.com/assets/Datasheets/SMCJ5.0CAQ-SMCJ200CAQ.pdf" display="https://www.diodes.com/assets/Datasheets/SMCJ5.0CAQ-SMCJ200CAQ.pdf"/>
    <hyperlink ref="B866" r:id="rId_hyperlink_1738" tooltip="https://www.diodes.com/assets/Datasheets/SMCJ5.0CAQ-SMCJ200CAQ.pdf" display="https://www.diodes.com/assets/Datasheets/SMCJ5.0CAQ-SMCJ200CAQ.pdf"/>
    <hyperlink ref="B867" r:id="rId_hyperlink_1739" tooltip="https://www.diodes.com/assets/Datasheets/SMCJ5.0CAQ-SMCJ200CAQ.pdf" display="https://www.diodes.com/assets/Datasheets/SMCJ5.0CAQ-SMCJ200CAQ.pdf"/>
    <hyperlink ref="B868" r:id="rId_hyperlink_1740" tooltip="https://www.diodes.com/assets/Datasheets/SMCJ5.0CAQ-SMCJ200CAQ.pdf" display="https://www.diodes.com/assets/Datasheets/SMCJ5.0CAQ-SMCJ200CAQ.pdf"/>
    <hyperlink ref="B869" r:id="rId_hyperlink_1741" tooltip="https://www.diodes.com/assets/Datasheets/SMCJ5.0CAQ-SMCJ200CAQ.pdf" display="https://www.diodes.com/assets/Datasheets/SMCJ5.0CAQ-SMCJ200CAQ.pdf"/>
    <hyperlink ref="B870" r:id="rId_hyperlink_1742" tooltip="https://www.diodes.com/assets/Datasheets/SMCJ5.0CAQ-SMCJ200CAQ.pdf" display="https://www.diodes.com/assets/Datasheets/SMCJ5.0CAQ-SMCJ200CAQ.pdf"/>
    <hyperlink ref="B871" r:id="rId_hyperlink_1743" tooltip="https://www.diodes.com/assets/Datasheets/SMCJ5.0CAQ-SMCJ200CAQ.pdf" display="https://www.diodes.com/assets/Datasheets/SMCJ5.0CAQ-SMCJ200CAQ.pdf"/>
    <hyperlink ref="B872" r:id="rId_hyperlink_1744" tooltip="https://www.diodes.com/assets/Datasheets/SMCJ5.0CAQ-SMCJ200CAQ.pdf" display="https://www.diodes.com/assets/Datasheets/SMCJ5.0CAQ-SMCJ200CAQ.pdf"/>
    <hyperlink ref="B873" r:id="rId_hyperlink_1745" tooltip="https://www.diodes.com/assets/Datasheets/SMCJ5.0CAQ-SMCJ200CAQ.pdf" display="https://www.diodes.com/assets/Datasheets/SMCJ5.0CAQ-SMCJ200CAQ.pdf"/>
    <hyperlink ref="B874" r:id="rId_hyperlink_1746" tooltip="https://www.diodes.com/assets/Datasheets/SMCJ5.0CAQ-SMCJ200CAQ.pdf" display="https://www.diodes.com/assets/Datasheets/SMCJ5.0CAQ-SMCJ200CAQ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2024-06-14T23:15:29-05:00</dcterms:created>
  <dcterms:modified xsi:type="dcterms:W3CDTF">2024-06-14T23:15:29-05:00</dcterms:modified>
  <dc:title>Untitled Spreadsheet</dc:title>
  <dc:description/>
  <dc:subject/>
  <cp:keywords/>
  <cp:category/>
</cp:coreProperties>
</file>