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<sst xmlns="http://schemas.openxmlformats.org/spreadsheetml/2006/main" uniqueCount="204">
  <si>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</si>
  <si>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</si>
  <si>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</si>
  <si>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</si>
  <si>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</si>
  <si>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</si>
  <si>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</si>
  <si>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</si>
  <si>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</si>
  <si>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</si>
  <si>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</si>
  <si>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</si>
  <si>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</si>
  <si>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</si>
  <si>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</si>
  <si>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</si>
  <si>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</si>
  <si>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</si>
  <si>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</si>
  <si>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t>Packages</t>
  </si>
  <si>
    <t>COMPLEMENTARY PAIR ENHANCEMENT MODE MOSFET</t>
  </si>
  <si>
    <t>Yes</t>
  </si>
  <si>
    <t>Standard</t>
  </si>
  <si>
    <t>N+P</t>
  </si>
  <si>
    <t>No</t>
  </si>
  <si>
    <t>12, 20</t>
  </si>
  <si>
    <t>8, 8</t>
  </si>
  <si>
    <t>9.5, 6.8</t>
  </si>
  <si>
    <t>17, 35</t>
  </si>
  <si>
    <t>25, 55</t>
  </si>
  <si>
    <t>0.6, 0.6</t>
  </si>
  <si>
    <t>1.5, 1.5</t>
  </si>
  <si>
    <t>1495, 1745</t>
  </si>
  <si>
    <t>6, 10</t>
  </si>
  <si>
    <t>15.6, 15.4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</si>
  <si>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</si>
  <si>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</si>
  <si>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</si>
  <si>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</si>
  <si>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</si>
  <si>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</si>
  <si>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</si>
  <si>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</si>
  <si>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1454, 3103</t>
  </si>
  <si>
    <t>6, 15</t>
  </si>
  <si>
    <t>18, 32</t>
  </si>
  <si>
    <t>8, 12</t>
  </si>
  <si>
    <t>9.5, 6.9</t>
  </si>
  <si>
    <t>17, 32</t>
  </si>
  <si>
    <t>25, 53</t>
  </si>
  <si>
    <t>1525, 866</t>
  </si>
  <si>
    <t>6, 6</t>
  </si>
  <si>
    <t>17.1, 8.6</t>
  </si>
  <si>
    <t>Automotive (Q)</t>
  </si>
  <si>
    <t>10, 6.7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</si>
  <si>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</si>
  <si>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</si>
  <si>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</si>
  <si>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</si>
  <si>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</si>
  <si>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</si>
  <si>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</si>
  <si>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</si>
  <si>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787, 576</t>
  </si>
  <si>
    <t>10.5, 6.7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</si>
  <si>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</si>
  <si>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</si>
  <si>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</si>
  <si>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</si>
  <si>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</si>
  <si>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</si>
  <si>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</si>
  <si>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</si>
  <si>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</si>
  <si>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914, 915</t>
  </si>
  <si>
    <t>10.5, 10.7</t>
  </si>
  <si>
    <t>5.1, 3.9</t>
  </si>
  <si>
    <t>34, 59</t>
  </si>
  <si>
    <t>40, 81</t>
  </si>
  <si>
    <t>50, 115</t>
  </si>
  <si>
    <t>1003, 1028</t>
  </si>
  <si>
    <t>12.2, 13</t>
  </si>
  <si>
    <t>On Request</t>
  </si>
  <si>
    <t>6,6</t>
  </si>
  <si>
    <t>20, 20</t>
  </si>
  <si>
    <t>0.54, 0.43</t>
  </si>
  <si>
    <t>550, 900</t>
  </si>
  <si>
    <t>700, 1400</t>
  </si>
  <si>
    <t>900, 2000</t>
  </si>
  <si>
    <t>0.5, 0.5</t>
  </si>
  <si>
    <t>95, 85</t>
  </si>
  <si>
    <t>16, 16</t>
  </si>
  <si>
    <t>SOT363</t>
  </si>
  <si>
    <t>0.75, 0.6</t>
  </si>
  <si>
    <t>X1-DFN1612-6</t>
  </si>
  <si>
    <t>10, 10</t>
  </si>
  <si>
    <t>8.5, 6.8</t>
  </si>
  <si>
    <t>20, 33</t>
  </si>
  <si>
    <t>28, 45</t>
  </si>
  <si>
    <t>0.5, 0.4</t>
  </si>
  <si>
    <t>1149, 1610</t>
  </si>
  <si>
    <t>11.6, 15.4</t>
  </si>
  <si>
    <t>SO-8</t>
  </si>
  <si>
    <t>10, 8</t>
  </si>
  <si>
    <t>6, 3.5</t>
  </si>
  <si>
    <t>25, 75</t>
  </si>
  <si>
    <t>35, 140</t>
  </si>
  <si>
    <t>1, 1.4</t>
  </si>
  <si>
    <t>486, 642</t>
  </si>
  <si>
    <t>5.9, 8.8</t>
  </si>
  <si>
    <t>0.5, 0.35</t>
  </si>
  <si>
    <t>4.7, 3.2</t>
  </si>
  <si>
    <t>40, 90</t>
  </si>
  <si>
    <t>65, 137</t>
  </si>
  <si>
    <t>0.35, 0.35</t>
  </si>
  <si>
    <t>1.4, 1.4</t>
  </si>
  <si>
    <t>713, 881</t>
  </si>
  <si>
    <t>8, 11</t>
  </si>
  <si>
    <t>4.6, 3.1</t>
  </si>
  <si>
    <t>35, 75</t>
  </si>
  <si>
    <t>43, 110</t>
  </si>
  <si>
    <t>56, 168</t>
  </si>
  <si>
    <t>0.4, 0.5</t>
  </si>
  <si>
    <t>369, 440</t>
  </si>
  <si>
    <t>3.6,5.9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</si>
  <si>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</si>
  <si>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</si>
  <si>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</si>
  <si>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</si>
  <si>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</si>
  <si>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</si>
  <si>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</si>
  <si>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</si>
  <si>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</si>
  <si>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</si>
  <si>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416, 536</t>
  </si>
  <si>
    <t>4.7, 6.5</t>
  </si>
  <si>
    <t>0.455, 0.328</t>
  </si>
  <si>
    <t>990, 1900</t>
  </si>
  <si>
    <t>1200, 2400</t>
  </si>
  <si>
    <t>1800, 3400</t>
  </si>
  <si>
    <t>31, 28.5</t>
  </si>
  <si>
    <t>0.41, 0.4</t>
  </si>
  <si>
    <t>X2-DFN0806-6</t>
  </si>
  <si>
    <t>1.03, 0.7</t>
  </si>
  <si>
    <t>500, 1000</t>
  </si>
  <si>
    <t>700, 1500</t>
  </si>
  <si>
    <t>0.9, 1</t>
  </si>
  <si>
    <t>37, 46</t>
  </si>
  <si>
    <t>SOT563</t>
  </si>
  <si>
    <t>37.1, 46.1</t>
  </si>
  <si>
    <t>25, 30</t>
  </si>
  <si>
    <t>0.4, 2.6</t>
  </si>
  <si>
    <t>4000, 125</t>
  </si>
  <si>
    <t>, 300</t>
  </si>
  <si>
    <t>0.65, 0.5</t>
  </si>
  <si>
    <t>26.2, 854</t>
  </si>
  <si>
    <t>10, 15</t>
  </si>
  <si>
    <t>0.4, 10</t>
  </si>
  <si>
    <t>25, 12</t>
  </si>
  <si>
    <t>0.5, 3.9</t>
  </si>
  <si>
    <t>4000, 55</t>
  </si>
  <si>
    <t>, 70</t>
  </si>
  <si>
    <t>, 100</t>
  </si>
  <si>
    <t>0.65, 0.35</t>
  </si>
  <si>
    <t>27.6, 9.7</t>
  </si>
  <si>
    <t>10, 6</t>
  </si>
  <si>
    <t>0.4, 24.5</t>
  </si>
  <si>
    <t>1.34, 1.14</t>
  </si>
  <si>
    <t>400, 700</t>
  </si>
  <si>
    <t>500, 900</t>
  </si>
  <si>
    <t>700, 1300</t>
  </si>
  <si>
    <t>60.67, 59.76</t>
  </si>
  <si>
    <t>0.74, 0.62</t>
  </si>
  <si>
    <t>SOT26</t>
  </si>
  <si>
    <t>450, 750</t>
  </si>
  <si>
    <t>600, 1050</t>
  </si>
  <si>
    <t>750, 1500</t>
  </si>
  <si>
    <t>42, 49</t>
  </si>
  <si>
    <t>0.6, 0.7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</si>
  <si>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</si>
  <si>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</si>
  <si>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</si>
  <si>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</si>
  <si>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</si>
  <si>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</si>
  <si>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</si>
  <si>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</si>
  <si>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Automotive</t>
  </si>
  <si>
    <t>0.5, 0.36</t>
  </si>
  <si>
    <t>21.5, 17</t>
  </si>
  <si>
    <t>15, 16</t>
  </si>
  <si>
    <t>0.35, 0.3</t>
  </si>
  <si>
    <t>0.68, 0.46</t>
  </si>
  <si>
    <t>450, 1100</t>
  </si>
  <si>
    <t>600, 1500</t>
  </si>
  <si>
    <t>730, 2200</t>
  </si>
  <si>
    <t>0.45, 0.5</t>
  </si>
  <si>
    <t>1.1, 1.1</t>
  </si>
  <si>
    <t>50, 63</t>
  </si>
  <si>
    <t>1.64, 1.1</t>
  </si>
  <si>
    <t>1.07, 0.85</t>
  </si>
  <si>
    <t>10, 16</t>
  </si>
  <si>
    <t>0.87, 0.64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</si>
</sst>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C1015UPD" TargetMode="External"/><Relationship Id="rId_hyperlink_2" Type="http://schemas.openxmlformats.org/officeDocument/2006/relationships/hyperlink" Target="https://www.diodes.com/assets/Datasheets/DMC1015UPD.pdf" TargetMode="External"/><Relationship Id="rId_hyperlink_3" Type="http://schemas.openxmlformats.org/officeDocument/2006/relationships/hyperlink" Target="https://www.diodes.com/part/view/DMC1016UPD" TargetMode="External"/><Relationship Id="rId_hyperlink_4" Type="http://schemas.openxmlformats.org/officeDocument/2006/relationships/hyperlink" Target="https://www.diodes.com/assets/Datasheets/DMC1016UPD.pdf" TargetMode="External"/><Relationship Id="rId_hyperlink_5" Type="http://schemas.openxmlformats.org/officeDocument/2006/relationships/hyperlink" Target="https://www.diodes.com/part/view/DMC1018UPD" TargetMode="External"/><Relationship Id="rId_hyperlink_6" Type="http://schemas.openxmlformats.org/officeDocument/2006/relationships/hyperlink" Target="https://www.diodes.com/assets/Datasheets/DMC1018UPD.pdf" TargetMode="External"/><Relationship Id="rId_hyperlink_7" Type="http://schemas.openxmlformats.org/officeDocument/2006/relationships/hyperlink" Target="https://www.diodes.com/part/view/DMC1018UPDWQ" TargetMode="External"/><Relationship Id="rId_hyperlink_8" Type="http://schemas.openxmlformats.org/officeDocument/2006/relationships/hyperlink" Target="https://www.diodes.com/assets/Datasheets/DMC1018UPDWQ.pdf" TargetMode="External"/><Relationship Id="rId_hyperlink_9" Type="http://schemas.openxmlformats.org/officeDocument/2006/relationships/hyperlink" Target="https://www.diodes.com/part/view/DMC1028UFDB" TargetMode="External"/><Relationship Id="rId_hyperlink_10" Type="http://schemas.openxmlformats.org/officeDocument/2006/relationships/hyperlink" Target="https://www.diodes.com/assets/Datasheets/DMC1028UFDB.pdf" TargetMode="External"/><Relationship Id="rId_hyperlink_11" Type="http://schemas.openxmlformats.org/officeDocument/2006/relationships/hyperlink" Target="https://www.diodes.com/part/view/DMC1028UVT" TargetMode="External"/><Relationship Id="rId_hyperlink_12" Type="http://schemas.openxmlformats.org/officeDocument/2006/relationships/hyperlink" Target="https://www.diodes.com/assets/Datasheets/DMC1028UVT.pdf" TargetMode="External"/><Relationship Id="rId_hyperlink_13" Type="http://schemas.openxmlformats.org/officeDocument/2006/relationships/hyperlink" Target="https://www.diodes.com/part/view/DMC1029UFDB" TargetMode="External"/><Relationship Id="rId_hyperlink_14" Type="http://schemas.openxmlformats.org/officeDocument/2006/relationships/hyperlink" Target="https://www.diodes.com/assets/Datasheets/DMC1029UFDB.pdf" TargetMode="External"/><Relationship Id="rId_hyperlink_15" Type="http://schemas.openxmlformats.org/officeDocument/2006/relationships/hyperlink" Target="https://www.diodes.com/part/view/DMC1030UFDB" TargetMode="External"/><Relationship Id="rId_hyperlink_16" Type="http://schemas.openxmlformats.org/officeDocument/2006/relationships/hyperlink" Target="https://www.diodes.com/assets/Datasheets/DMC1030UFDB.pdf" TargetMode="External"/><Relationship Id="rId_hyperlink_17" Type="http://schemas.openxmlformats.org/officeDocument/2006/relationships/hyperlink" Target="https://www.diodes.com/part/view/DMC1229UFDB" TargetMode="External"/><Relationship Id="rId_hyperlink_18" Type="http://schemas.openxmlformats.org/officeDocument/2006/relationships/hyperlink" Target="https://www.diodes.com/assets/Datasheets/DMC1229UFDB.pdf" TargetMode="External"/><Relationship Id="rId_hyperlink_19" Type="http://schemas.openxmlformats.org/officeDocument/2006/relationships/hyperlink" Target="https://www.diodes.com/part/view/DMC2004DWK" TargetMode="External"/><Relationship Id="rId_hyperlink_20" Type="http://schemas.openxmlformats.org/officeDocument/2006/relationships/hyperlink" Target="https://www.diodes.com/assets/Datasheets/ds31114.pdf" TargetMode="External"/><Relationship Id="rId_hyperlink_21" Type="http://schemas.openxmlformats.org/officeDocument/2006/relationships/hyperlink" Target="https://www.diodes.com/part/view/DMC2004LPK" TargetMode="External"/><Relationship Id="rId_hyperlink_22" Type="http://schemas.openxmlformats.org/officeDocument/2006/relationships/hyperlink" Target="https://www.diodes.com/assets/Datasheets/ds30854.pdf" TargetMode="External"/><Relationship Id="rId_hyperlink_23" Type="http://schemas.openxmlformats.org/officeDocument/2006/relationships/hyperlink" Target="https://www.diodes.com/part/view/DMC2020USD" TargetMode="External"/><Relationship Id="rId_hyperlink_24" Type="http://schemas.openxmlformats.org/officeDocument/2006/relationships/hyperlink" Target="https://www.diodes.com/assets/Datasheets/DMC2020USD.pdf" TargetMode="External"/><Relationship Id="rId_hyperlink_25" Type="http://schemas.openxmlformats.org/officeDocument/2006/relationships/hyperlink" Target="https://www.diodes.com/part/view/DMC2025UFDB" TargetMode="External"/><Relationship Id="rId_hyperlink_26" Type="http://schemas.openxmlformats.org/officeDocument/2006/relationships/hyperlink" Target="https://www.diodes.com/assets/Datasheets/DMC2025UFDB.pdf" TargetMode="External"/><Relationship Id="rId_hyperlink_27" Type="http://schemas.openxmlformats.org/officeDocument/2006/relationships/hyperlink" Target="https://www.diodes.com/part/view/DMC2025UFDBQ" TargetMode="External"/><Relationship Id="rId_hyperlink_28" Type="http://schemas.openxmlformats.org/officeDocument/2006/relationships/hyperlink" Target="https://www.diodes.com/assets/Datasheets/DMC2025UFDBQ.pdf" TargetMode="External"/><Relationship Id="rId_hyperlink_29" Type="http://schemas.openxmlformats.org/officeDocument/2006/relationships/hyperlink" Target="https://www.diodes.com/part/view/DMC2041UFDB" TargetMode="External"/><Relationship Id="rId_hyperlink_30" Type="http://schemas.openxmlformats.org/officeDocument/2006/relationships/hyperlink" Target="https://www.diodes.com/assets/Datasheets/DMC2041UFDB.pdf" TargetMode="External"/><Relationship Id="rId_hyperlink_31" Type="http://schemas.openxmlformats.org/officeDocument/2006/relationships/hyperlink" Target="https://www.diodes.com/part/view/DMC2053UFDB" TargetMode="External"/><Relationship Id="rId_hyperlink_32" Type="http://schemas.openxmlformats.org/officeDocument/2006/relationships/hyperlink" Target="https://www.diodes.com/assets/Datasheets/DMC2053UFDB.pdf" TargetMode="External"/><Relationship Id="rId_hyperlink_33" Type="http://schemas.openxmlformats.org/officeDocument/2006/relationships/hyperlink" Target="https://www.diodes.com/part/view/DMC2053UFDBQ" TargetMode="External"/><Relationship Id="rId_hyperlink_34" Type="http://schemas.openxmlformats.org/officeDocument/2006/relationships/hyperlink" Target="https://www.diodes.com/assets/Datasheets/DMC2053UFDBQ.pdf" TargetMode="External"/><Relationship Id="rId_hyperlink_35" Type="http://schemas.openxmlformats.org/officeDocument/2006/relationships/hyperlink" Target="https://www.diodes.com/part/view/DMC2053UVT" TargetMode="External"/><Relationship Id="rId_hyperlink_36" Type="http://schemas.openxmlformats.org/officeDocument/2006/relationships/hyperlink" Target="https://www.diodes.com/assets/Datasheets/DMC2053UVT.pdf" TargetMode="External"/><Relationship Id="rId_hyperlink_37" Type="http://schemas.openxmlformats.org/officeDocument/2006/relationships/hyperlink" Target="https://www.diodes.com/part/view/DMC2053UVTQ" TargetMode="External"/><Relationship Id="rId_hyperlink_38" Type="http://schemas.openxmlformats.org/officeDocument/2006/relationships/hyperlink" Target="https://www.diodes.com/assets/Datasheets/DMC2053UVTQ.pdf" TargetMode="External"/><Relationship Id="rId_hyperlink_39" Type="http://schemas.openxmlformats.org/officeDocument/2006/relationships/hyperlink" Target="https://www.diodes.com/part/view/DMC2057UVT" TargetMode="External"/><Relationship Id="rId_hyperlink_40" Type="http://schemas.openxmlformats.org/officeDocument/2006/relationships/hyperlink" Target="https://www.diodes.com/assets/Datasheets/DMC2057UVT.pdf" TargetMode="External"/><Relationship Id="rId_hyperlink_41" Type="http://schemas.openxmlformats.org/officeDocument/2006/relationships/hyperlink" Target="https://www.diodes.com/part/view/DMC21D1UDA" TargetMode="External"/><Relationship Id="rId_hyperlink_42" Type="http://schemas.openxmlformats.org/officeDocument/2006/relationships/hyperlink" Target="https://www.diodes.com/assets/Datasheets/DMC21D1UDA.pdf" TargetMode="External"/><Relationship Id="rId_hyperlink_43" Type="http://schemas.openxmlformats.org/officeDocument/2006/relationships/hyperlink" Target="https://www.diodes.com/part/view/DMC2400UV" TargetMode="External"/><Relationship Id="rId_hyperlink_44" Type="http://schemas.openxmlformats.org/officeDocument/2006/relationships/hyperlink" Target="https://www.diodes.com/assets/Datasheets/DMC2400UV.pdf" TargetMode="External"/><Relationship Id="rId_hyperlink_45" Type="http://schemas.openxmlformats.org/officeDocument/2006/relationships/hyperlink" Target="https://www.diodes.com/part/view/DMC2450UV" TargetMode="External"/><Relationship Id="rId_hyperlink_46" Type="http://schemas.openxmlformats.org/officeDocument/2006/relationships/hyperlink" Target="https://www.diodes.com/assets/Datasheets/DMC2450UV.pdf" TargetMode="External"/><Relationship Id="rId_hyperlink_47" Type="http://schemas.openxmlformats.org/officeDocument/2006/relationships/hyperlink" Target="https://www.diodes.com/part/view/DMC25D0UVT" TargetMode="External"/><Relationship Id="rId_hyperlink_48" Type="http://schemas.openxmlformats.org/officeDocument/2006/relationships/hyperlink" Target="https://www.diodes.com/assets/Datasheets/DMC25D0UVT.pdf" TargetMode="External"/><Relationship Id="rId_hyperlink_49" Type="http://schemas.openxmlformats.org/officeDocument/2006/relationships/hyperlink" Target="https://www.diodes.com/part/view/DMC25D1UVT" TargetMode="External"/><Relationship Id="rId_hyperlink_50" Type="http://schemas.openxmlformats.org/officeDocument/2006/relationships/hyperlink" Target="https://www.diodes.com/assets/Datasheets/DMC25D1UVT.pdf" TargetMode="External"/><Relationship Id="rId_hyperlink_51" Type="http://schemas.openxmlformats.org/officeDocument/2006/relationships/hyperlink" Target="https://www.diodes.com/part/view/DMC2700UDM" TargetMode="External"/><Relationship Id="rId_hyperlink_52" Type="http://schemas.openxmlformats.org/officeDocument/2006/relationships/hyperlink" Target="https://www.diodes.com/assets/Datasheets/DMC2700UDM.pdf" TargetMode="External"/><Relationship Id="rId_hyperlink_53" Type="http://schemas.openxmlformats.org/officeDocument/2006/relationships/hyperlink" Target="https://www.diodes.com/part/view/DMC2710UDW" TargetMode="External"/><Relationship Id="rId_hyperlink_54" Type="http://schemas.openxmlformats.org/officeDocument/2006/relationships/hyperlink" Target="https://www.diodes.com/assets/Datasheets/DMC2710UDW.pdf" TargetMode="External"/><Relationship Id="rId_hyperlink_55" Type="http://schemas.openxmlformats.org/officeDocument/2006/relationships/hyperlink" Target="https://www.diodes.com/part/view/DMC2710UDWQ" TargetMode="External"/><Relationship Id="rId_hyperlink_56" Type="http://schemas.openxmlformats.org/officeDocument/2006/relationships/hyperlink" Target="https://www.diodes.com/assets/Datasheets/DMC2710UDWQ.pdf" TargetMode="External"/><Relationship Id="rId_hyperlink_57" Type="http://schemas.openxmlformats.org/officeDocument/2006/relationships/hyperlink" Target="https://www.diodes.com/part/view/DMC2710UV" TargetMode="External"/><Relationship Id="rId_hyperlink_58" Type="http://schemas.openxmlformats.org/officeDocument/2006/relationships/hyperlink" Target="https://www.diodes.com/assets/Datasheets/DMC2710UV.pdf" TargetMode="External"/><Relationship Id="rId_hyperlink_59" Type="http://schemas.openxmlformats.org/officeDocument/2006/relationships/hyperlink" Target="https://www.diodes.com/part/view/DMC2710UVT" TargetMode="External"/><Relationship Id="rId_hyperlink_60" Type="http://schemas.openxmlformats.org/officeDocument/2006/relationships/hyperlink" Target="https://www.diodes.com/assets/Datasheets/DMC2710UVT.pdf" TargetMode="External"/><Relationship Id="rId_hyperlink_61" Type="http://schemas.openxmlformats.org/officeDocument/2006/relationships/hyperlink" Target="https://www.diodes.com/part/view/DMC2990UDJ" TargetMode="External"/><Relationship Id="rId_hyperlink_62" Type="http://schemas.openxmlformats.org/officeDocument/2006/relationships/hyperlink" Target="https://www.diodes.com/assets/Datasheets/DMC2990UDJ.pdf" TargetMode="External"/><Relationship Id="rId_hyperlink_63" Type="http://schemas.openxmlformats.org/officeDocument/2006/relationships/hyperlink" Target="https://www.diodes.com/part/view/DMC2990UDJQ" TargetMode="External"/><Relationship Id="rId_hyperlink_64" Type="http://schemas.openxmlformats.org/officeDocument/2006/relationships/hyperlink" Target="https://www.diodes.com/assets/Datasheets/DMC2990UDJQ.pdf" TargetMode="External"/><Relationship Id="rId_hyperlink_65" Type="http://schemas.openxmlformats.org/officeDocument/2006/relationships/hyperlink" Target="https://www.diodes.com/part/view/DMC2991UDJ" TargetMode="External"/><Relationship Id="rId_hyperlink_66" Type="http://schemas.openxmlformats.org/officeDocument/2006/relationships/hyperlink" Target="https://www.diodes.com/assets/Datasheets/DMC2991UDJ.pdf" TargetMode="External"/><Relationship Id="rId_hyperlink_67" Type="http://schemas.openxmlformats.org/officeDocument/2006/relationships/hyperlink" Target="https://www.diodes.com/part/view/DMC3730UVT" TargetMode="External"/><Relationship Id="rId_hyperlink_68" Type="http://schemas.openxmlformats.org/officeDocument/2006/relationships/hyperlink" Target="https://www.diodes.com/assets/Datasheets/DMC3730UVT.pdf" TargetMode="External"/><Relationship Id="rId_hyperlink_69" Type="http://schemas.openxmlformats.org/officeDocument/2006/relationships/hyperlink" Target="https://www.diodes.com/part/view/DMG1016UDW" TargetMode="External"/><Relationship Id="rId_hyperlink_70" Type="http://schemas.openxmlformats.org/officeDocument/2006/relationships/hyperlink" Target="https://www.diodes.com/assets/Datasheets/DMG1016UDW.pdf" TargetMode="External"/><Relationship Id="rId_hyperlink_71" Type="http://schemas.openxmlformats.org/officeDocument/2006/relationships/hyperlink" Target="https://www.diodes.com/part/view/DMG1016V" TargetMode="External"/><Relationship Id="rId_hyperlink_72" Type="http://schemas.openxmlformats.org/officeDocument/2006/relationships/hyperlink" Target="https://www.diodes.com/assets/Datasheets/DMG1016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5.272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2.28" bestFit="true" customWidth="true" style="0"/>
    <col min="12" max="12" width="30.564" bestFit="true" customWidth="true" style="0"/>
    <col min="13" max="13" width="30.564" bestFit="true" customWidth="true" style="0"/>
    <col min="14" max="14" width="30.564" bestFit="true" customWidth="true" style="0"/>
    <col min="15" max="15" width="21.138" bestFit="true" customWidth="true" style="0"/>
    <col min="16" max="16" width="21.138" bestFit="true" customWidth="true" style="0"/>
    <col min="17" max="17" width="16.425" bestFit="true" customWidth="true" style="0"/>
    <col min="18" max="18" width="30.564" bestFit="true" customWidth="true" style="0"/>
    <col min="19" max="19" width="31.707" bestFit="true" customWidth="true" style="0"/>
    <col min="20" max="20" width="34.135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T1" s="1" t="s">
        <v>19</v>
      </c>
    </row>
    <row r="2" spans="1:20">
      <c r="A2" t="str">
        <f>Hyperlink("https://www.diodes.com/part/view/DMC1015UPD","DMC1015UPD")</f>
        <v>DMC1015UPD</v>
      </c>
      <c r="B2" t="str">
        <f>Hyperlink("https://www.diodes.com/assets/Datasheets/DMC1015UPD.pdf","DMC1015UPD Datasheet")</f>
        <v>DMC1015UPD Datasheet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>
        <v>2.3</v>
      </c>
      <c r="L2" t="s">
        <v>28</v>
      </c>
      <c r="M2" t="s">
        <v>29</v>
      </c>
      <c r="O2" t="s">
        <v>30</v>
      </c>
      <c r="P2" t="s">
        <v>31</v>
      </c>
      <c r="Q2" t="s">
        <v>32</v>
      </c>
      <c r="R2" t="s">
        <v>33</v>
      </c>
      <c r="S2" t="s">
        <v>34</v>
      </c>
      <c r="T2" t="s">
        <v>35</v>
      </c>
    </row>
    <row r="3" spans="1:20">
      <c r="A3" t="str">
        <f>Hyperlink("https://www.diodes.com/part/view/DMC1016UPD","DMC1016UPD")</f>
        <v>DMC1016UPD</v>
      </c>
      <c r="B3" t="str">
        <f>Hyperlink("https://www.diodes.com/assets/Datasheets/DMC1016UPD.pdf","DMC1016UPD Datasheet")</f>
        <v>DMC1016UPD Datasheet</v>
      </c>
      <c r="C3" t="s">
        <v>20</v>
      </c>
      <c r="D3" t="s">
        <v>21</v>
      </c>
      <c r="E3" t="s">
        <v>22</v>
      </c>
      <c r="F3" t="s">
        <v>23</v>
      </c>
      <c r="G3" t="s">
        <v>36</v>
      </c>
      <c r="H3" t="s">
        <v>25</v>
      </c>
      <c r="I3" t="s">
        <v>26</v>
      </c>
      <c r="J3" t="s">
        <v>37</v>
      </c>
      <c r="K3">
        <v>2.3</v>
      </c>
      <c r="L3" t="s">
        <v>38</v>
      </c>
      <c r="M3" t="s">
        <v>39</v>
      </c>
      <c r="N3" t="s">
        <v>40</v>
      </c>
      <c r="O3" t="s">
        <v>41</v>
      </c>
      <c r="P3" t="s">
        <v>42</v>
      </c>
      <c r="Q3" t="s">
        <v>43</v>
      </c>
      <c r="R3" t="s">
        <v>44</v>
      </c>
      <c r="S3" t="s">
        <v>45</v>
      </c>
      <c r="T3" t="s">
        <v>35</v>
      </c>
    </row>
    <row r="4" spans="1:20">
      <c r="A4" t="str">
        <f>Hyperlink("https://www.diodes.com/part/view/DMC1018UPD","DMC1018UPD")</f>
        <v>DMC1018UPD</v>
      </c>
      <c r="B4" t="str">
        <f>Hyperlink("https://www.diodes.com/assets/Datasheets/DMC1018UPD.pdf","DMC1018UPD Datasheet")</f>
        <v>DMC1018UPD Datasheet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46</v>
      </c>
      <c r="J4" t="s">
        <v>47</v>
      </c>
      <c r="K4">
        <v>2.3</v>
      </c>
      <c r="L4" t="s">
        <v>48</v>
      </c>
      <c r="M4" t="s">
        <v>49</v>
      </c>
      <c r="O4" t="s">
        <v>30</v>
      </c>
      <c r="P4" t="s">
        <v>31</v>
      </c>
      <c r="Q4" t="s">
        <v>50</v>
      </c>
      <c r="R4" t="s">
        <v>51</v>
      </c>
      <c r="S4" t="s">
        <v>52</v>
      </c>
      <c r="T4" t="s">
        <v>35</v>
      </c>
    </row>
    <row r="5" spans="1:20">
      <c r="A5" t="str">
        <f>Hyperlink("https://www.diodes.com/part/view/DMC1018UPDWQ","DMC1018UPDWQ")</f>
        <v>DMC1018UPDWQ</v>
      </c>
      <c r="B5" t="str">
        <f>Hyperlink("https://www.diodes.com/assets/Datasheets/DMC1018UPDWQ.pdf","DMC1018UPDWQ Datasheet")</f>
        <v>DMC1018UPDWQ Datasheet</v>
      </c>
      <c r="C5" t="s">
        <v>20</v>
      </c>
      <c r="D5" t="s">
        <v>21</v>
      </c>
      <c r="E5" t="s">
        <v>53</v>
      </c>
      <c r="F5" t="s">
        <v>23</v>
      </c>
      <c r="G5" t="s">
        <v>24</v>
      </c>
      <c r="H5" t="s">
        <v>25</v>
      </c>
      <c r="I5" t="s">
        <v>46</v>
      </c>
      <c r="J5" t="s">
        <v>54</v>
      </c>
      <c r="K5">
        <v>2.6</v>
      </c>
      <c r="L5" t="s">
        <v>55</v>
      </c>
      <c r="M5" t="s">
        <v>49</v>
      </c>
      <c r="O5" t="s">
        <v>30</v>
      </c>
      <c r="P5" t="s">
        <v>31</v>
      </c>
      <c r="Q5" t="s">
        <v>50</v>
      </c>
      <c r="R5" t="s">
        <v>51</v>
      </c>
      <c r="S5" t="s">
        <v>52</v>
      </c>
      <c r="T5" t="s">
        <v>56</v>
      </c>
    </row>
    <row r="6" spans="1:20">
      <c r="A6" t="str">
        <f>Hyperlink("https://www.diodes.com/part/view/DMC1028UFDB","DMC1028UFDB")</f>
        <v>DMC1028UFDB</v>
      </c>
      <c r="B6" t="str">
        <f>Hyperlink("https://www.diodes.com/assets/Datasheets/DMC1028UFDB.pdf","DMC1028UFDB Datasheet")</f>
        <v>DMC1028UFDB Datasheet</v>
      </c>
      <c r="C6" t="s">
        <v>20</v>
      </c>
      <c r="D6" t="s">
        <v>24</v>
      </c>
      <c r="E6" t="s">
        <v>22</v>
      </c>
      <c r="F6" t="s">
        <v>23</v>
      </c>
      <c r="G6" t="s">
        <v>21</v>
      </c>
      <c r="H6" t="s">
        <v>25</v>
      </c>
      <c r="I6" t="s">
        <v>26</v>
      </c>
      <c r="J6" t="s">
        <v>57</v>
      </c>
      <c r="K6">
        <v>1.36</v>
      </c>
      <c r="L6" t="s">
        <v>58</v>
      </c>
      <c r="M6" t="s">
        <v>59</v>
      </c>
      <c r="N6" t="s">
        <v>60</v>
      </c>
      <c r="O6" t="s">
        <v>61</v>
      </c>
      <c r="P6" t="s">
        <v>62</v>
      </c>
      <c r="Q6" t="s">
        <v>63</v>
      </c>
      <c r="R6" t="s">
        <v>51</v>
      </c>
      <c r="S6" t="s">
        <v>64</v>
      </c>
      <c r="T6" t="s">
        <v>65</v>
      </c>
    </row>
    <row r="7" spans="1:20">
      <c r="A7" t="str">
        <f>Hyperlink("https://www.diodes.com/part/view/DMC1028UVT","DMC1028UVT")</f>
        <v>DMC1028UVT</v>
      </c>
      <c r="B7" t="str">
        <f>Hyperlink("https://www.diodes.com/assets/Datasheets/DMC1028UVT.pdf","DMC1028UVT Datasheet")</f>
        <v>DMC1028UVT Datasheet</v>
      </c>
      <c r="C7" t="s">
        <v>20</v>
      </c>
      <c r="D7" t="s">
        <v>24</v>
      </c>
      <c r="E7" t="s">
        <v>22</v>
      </c>
      <c r="F7" t="s">
        <v>23</v>
      </c>
      <c r="G7" t="s">
        <v>21</v>
      </c>
      <c r="H7" t="s">
        <v>25</v>
      </c>
      <c r="I7" t="s">
        <v>26</v>
      </c>
      <c r="J7" t="s">
        <v>66</v>
      </c>
      <c r="K7">
        <v>1.2</v>
      </c>
      <c r="L7" t="s">
        <v>58</v>
      </c>
      <c r="M7" t="s">
        <v>59</v>
      </c>
      <c r="N7" t="s">
        <v>60</v>
      </c>
      <c r="O7" t="s">
        <v>67</v>
      </c>
      <c r="P7" t="s">
        <v>62</v>
      </c>
      <c r="Q7" t="s">
        <v>63</v>
      </c>
      <c r="R7" t="s">
        <v>51</v>
      </c>
      <c r="S7" t="s">
        <v>64</v>
      </c>
      <c r="T7" t="s">
        <v>68</v>
      </c>
    </row>
    <row r="8" spans="1:20">
      <c r="A8" t="str">
        <f>Hyperlink("https://www.diodes.com/part/view/DMC1029UFDB","DMC1029UFDB")</f>
        <v>DMC1029UFDB</v>
      </c>
      <c r="B8" t="str">
        <f>Hyperlink("https://www.diodes.com/assets/Datasheets/DMC1029UFDB.pdf","DMC1029UFDB Datasheet")</f>
        <v>DMC1029UFDB Datasheet</v>
      </c>
      <c r="C8" t="s">
        <v>20</v>
      </c>
      <c r="D8" t="s">
        <v>24</v>
      </c>
      <c r="E8" t="s">
        <v>22</v>
      </c>
      <c r="F8" t="s">
        <v>23</v>
      </c>
      <c r="G8" t="s">
        <v>24</v>
      </c>
      <c r="H8" t="s">
        <v>69</v>
      </c>
      <c r="I8" t="s">
        <v>26</v>
      </c>
      <c r="J8" t="s">
        <v>70</v>
      </c>
      <c r="K8">
        <v>1.4</v>
      </c>
      <c r="L8" t="s">
        <v>71</v>
      </c>
      <c r="M8" t="s">
        <v>72</v>
      </c>
      <c r="N8" t="s">
        <v>73</v>
      </c>
      <c r="O8" t="s">
        <v>61</v>
      </c>
      <c r="P8" t="s">
        <v>62</v>
      </c>
      <c r="Q8" t="s">
        <v>74</v>
      </c>
      <c r="R8" t="s">
        <v>51</v>
      </c>
      <c r="S8" t="s">
        <v>75</v>
      </c>
      <c r="T8" t="s">
        <v>65</v>
      </c>
    </row>
    <row r="9" spans="1:20">
      <c r="A9" t="str">
        <f>Hyperlink("https://www.diodes.com/part/view/DMC1030UFDB","DMC1030UFDB")</f>
        <v>DMC1030UFDB</v>
      </c>
      <c r="B9" t="str">
        <f>Hyperlink("https://www.diodes.com/assets/Datasheets/DMC1030UFDB.pdf","DMC1030UFDB Datasheet")</f>
        <v>DMC1030UFDB Datasheet</v>
      </c>
      <c r="C9" t="s">
        <v>20</v>
      </c>
      <c r="D9" t="s">
        <v>21</v>
      </c>
      <c r="E9" t="s">
        <v>22</v>
      </c>
      <c r="F9" t="s">
        <v>23</v>
      </c>
      <c r="G9" t="s">
        <v>21</v>
      </c>
      <c r="H9" t="s">
        <v>69</v>
      </c>
      <c r="I9" t="s">
        <v>26</v>
      </c>
      <c r="J9" t="s">
        <v>76</v>
      </c>
      <c r="K9">
        <v>1.36</v>
      </c>
      <c r="L9" t="s">
        <v>77</v>
      </c>
      <c r="M9" t="s">
        <v>78</v>
      </c>
      <c r="N9" t="s">
        <v>79</v>
      </c>
      <c r="O9" t="s">
        <v>61</v>
      </c>
      <c r="P9" t="s">
        <v>62</v>
      </c>
      <c r="Q9" t="s">
        <v>80</v>
      </c>
      <c r="R9" t="s">
        <v>51</v>
      </c>
      <c r="S9" t="s">
        <v>81</v>
      </c>
      <c r="T9" t="s">
        <v>65</v>
      </c>
    </row>
    <row r="10" spans="1:20">
      <c r="A10" t="str">
        <f>Hyperlink("https://www.diodes.com/part/view/DMC1229UFDB","DMC1229UFDB")</f>
        <v>DMC1229UFDB</v>
      </c>
      <c r="B10" t="str">
        <f>Hyperlink("https://www.diodes.com/assets/Datasheets/DMC1229UFDB.pdf","DMC1229UFDB Datasheet")</f>
        <v>DMC1229UFDB Datasheet</v>
      </c>
      <c r="C10" t="s">
        <v>20</v>
      </c>
      <c r="D10" t="s">
        <v>21</v>
      </c>
      <c r="E10" t="s">
        <v>82</v>
      </c>
      <c r="F10" t="s">
        <v>23</v>
      </c>
      <c r="G10" t="s">
        <v>24</v>
      </c>
      <c r="H10" t="s">
        <v>69</v>
      </c>
      <c r="I10" t="s">
        <v>26</v>
      </c>
      <c r="J10" t="s">
        <v>70</v>
      </c>
      <c r="K10">
        <v>1.4</v>
      </c>
      <c r="L10" t="s">
        <v>71</v>
      </c>
      <c r="M10" t="s">
        <v>72</v>
      </c>
      <c r="N10" t="s">
        <v>73</v>
      </c>
      <c r="O10" t="s">
        <v>61</v>
      </c>
      <c r="P10" t="s">
        <v>62</v>
      </c>
      <c r="Q10" t="s">
        <v>74</v>
      </c>
      <c r="R10" t="s">
        <v>83</v>
      </c>
      <c r="S10" t="s">
        <v>75</v>
      </c>
      <c r="T10" t="s">
        <v>65</v>
      </c>
    </row>
    <row r="11" spans="1:20">
      <c r="A11" t="str">
        <f>Hyperlink("https://www.diodes.com/part/view/DMC2004DWK","DMC2004DWK")</f>
        <v>DMC2004DWK</v>
      </c>
      <c r="B11" t="str">
        <f>Hyperlink("https://www.diodes.com/assets/Datasheets/ds31114.pdf","DMC2004DWK Datasheet")</f>
        <v>DMC2004DWK Datasheet</v>
      </c>
      <c r="C11" t="s">
        <v>20</v>
      </c>
      <c r="D11" t="s">
        <v>21</v>
      </c>
      <c r="E11" t="s">
        <v>82</v>
      </c>
      <c r="F11" t="s">
        <v>23</v>
      </c>
      <c r="G11" t="s">
        <v>21</v>
      </c>
      <c r="H11" t="s">
        <v>84</v>
      </c>
      <c r="I11" t="s">
        <v>26</v>
      </c>
      <c r="J11" t="s">
        <v>85</v>
      </c>
      <c r="K11">
        <v>0.25</v>
      </c>
      <c r="L11" t="s">
        <v>86</v>
      </c>
      <c r="M11" t="s">
        <v>87</v>
      </c>
      <c r="N11" t="s">
        <v>88</v>
      </c>
      <c r="O11" t="s">
        <v>89</v>
      </c>
      <c r="P11" t="s">
        <v>62</v>
      </c>
      <c r="Q11" t="s">
        <v>90</v>
      </c>
      <c r="R11" t="s">
        <v>91</v>
      </c>
      <c r="T11" t="s">
        <v>92</v>
      </c>
    </row>
    <row r="12" spans="1:20">
      <c r="A12" t="str">
        <f>Hyperlink("https://www.diodes.com/part/view/DMC2004LPK","DMC2004LPK")</f>
        <v>DMC2004LPK</v>
      </c>
      <c r="B12" t="str">
        <f>Hyperlink("https://www.diodes.com/assets/Datasheets/ds30854.pdf","DMC2004LPK Datasheet")</f>
        <v>DMC2004LPK Datasheet</v>
      </c>
      <c r="C12" t="s">
        <v>20</v>
      </c>
      <c r="D12" t="s">
        <v>21</v>
      </c>
      <c r="E12" t="s">
        <v>82</v>
      </c>
      <c r="F12" t="s">
        <v>23</v>
      </c>
      <c r="G12" t="s">
        <v>21</v>
      </c>
      <c r="H12" t="s">
        <v>84</v>
      </c>
      <c r="I12" t="s">
        <v>26</v>
      </c>
      <c r="J12" t="s">
        <v>93</v>
      </c>
      <c r="K12">
        <v>0.5</v>
      </c>
      <c r="L12" t="s">
        <v>86</v>
      </c>
      <c r="M12" t="s">
        <v>87</v>
      </c>
      <c r="N12" t="s">
        <v>88</v>
      </c>
      <c r="O12" t="s">
        <v>89</v>
      </c>
      <c r="P12" t="s">
        <v>62</v>
      </c>
      <c r="Q12" t="s">
        <v>90</v>
      </c>
      <c r="R12" t="s">
        <v>91</v>
      </c>
      <c r="T12" t="s">
        <v>94</v>
      </c>
    </row>
    <row r="13" spans="1:20">
      <c r="A13" t="str">
        <f>Hyperlink("https://www.diodes.com/part/view/DMC2020USD","DMC2020USD")</f>
        <v>DMC2020USD</v>
      </c>
      <c r="B13" t="str">
        <f>Hyperlink("https://www.diodes.com/assets/Datasheets/DMC2020USD.pdf","DMC2020USD Datasheet")</f>
        <v>DMC2020USD Datasheet</v>
      </c>
      <c r="C13" t="s">
        <v>20</v>
      </c>
      <c r="D13" t="s">
        <v>21</v>
      </c>
      <c r="E13" t="s">
        <v>82</v>
      </c>
      <c r="F13" t="s">
        <v>23</v>
      </c>
      <c r="G13" t="s">
        <v>21</v>
      </c>
      <c r="H13" t="s">
        <v>84</v>
      </c>
      <c r="I13" t="s">
        <v>95</v>
      </c>
      <c r="J13" t="s">
        <v>96</v>
      </c>
      <c r="K13">
        <v>1.8</v>
      </c>
      <c r="L13" t="s">
        <v>97</v>
      </c>
      <c r="M13" t="s">
        <v>98</v>
      </c>
      <c r="O13" t="s">
        <v>99</v>
      </c>
      <c r="P13" t="s">
        <v>42</v>
      </c>
      <c r="Q13" t="s">
        <v>100</v>
      </c>
      <c r="R13" t="s">
        <v>95</v>
      </c>
      <c r="S13" t="s">
        <v>101</v>
      </c>
      <c r="T13" t="s">
        <v>102</v>
      </c>
    </row>
    <row r="14" spans="1:20">
      <c r="A14" t="str">
        <f>Hyperlink("https://www.diodes.com/part/view/DMC2025UFDB","DMC2025UFDB")</f>
        <v>DMC2025UFDB</v>
      </c>
      <c r="B14" t="str">
        <f>Hyperlink("https://www.diodes.com/assets/Datasheets/DMC2025UFDB.pdf","DMC2025UFDB Datasheet")</f>
        <v>DMC2025UFDB Datasheet</v>
      </c>
      <c r="C14" t="s">
        <v>20</v>
      </c>
      <c r="D14" t="s">
        <v>24</v>
      </c>
      <c r="E14" t="s">
        <v>22</v>
      </c>
      <c r="F14" t="s">
        <v>23</v>
      </c>
      <c r="G14" t="s">
        <v>21</v>
      </c>
      <c r="H14" t="s">
        <v>84</v>
      </c>
      <c r="I14" t="s">
        <v>103</v>
      </c>
      <c r="J14" t="s">
        <v>104</v>
      </c>
      <c r="K14">
        <v>1.4</v>
      </c>
      <c r="L14" t="s">
        <v>105</v>
      </c>
      <c r="M14" t="s">
        <v>106</v>
      </c>
      <c r="O14" t="s">
        <v>89</v>
      </c>
      <c r="P14" t="s">
        <v>107</v>
      </c>
      <c r="Q14" t="s">
        <v>108</v>
      </c>
      <c r="R14" t="s">
        <v>95</v>
      </c>
      <c r="S14" t="s">
        <v>109</v>
      </c>
      <c r="T14" t="s">
        <v>65</v>
      </c>
    </row>
    <row r="15" spans="1:20">
      <c r="A15" t="str">
        <f>Hyperlink("https://www.diodes.com/part/view/DMC2025UFDBQ","DMC2025UFDBQ")</f>
        <v>DMC2025UFDBQ</v>
      </c>
      <c r="B15" t="str">
        <f>Hyperlink("https://www.diodes.com/assets/Datasheets/DMC2025UFDBQ.pdf","DMC2025UFDBQ Datasheet")</f>
        <v>DMC2025UFDBQ Datasheet</v>
      </c>
      <c r="C15" t="s">
        <v>20</v>
      </c>
      <c r="D15" t="s">
        <v>21</v>
      </c>
      <c r="E15" t="s">
        <v>21</v>
      </c>
      <c r="F15" t="s">
        <v>23</v>
      </c>
      <c r="G15" t="s">
        <v>21</v>
      </c>
      <c r="H15" t="s">
        <v>84</v>
      </c>
      <c r="I15" t="s">
        <v>103</v>
      </c>
      <c r="J15" t="s">
        <v>104</v>
      </c>
      <c r="K15">
        <v>1.4</v>
      </c>
      <c r="L15" t="s">
        <v>105</v>
      </c>
      <c r="M15" t="s">
        <v>106</v>
      </c>
      <c r="O15" t="s">
        <v>110</v>
      </c>
      <c r="P15" t="s">
        <v>107</v>
      </c>
      <c r="Q15" t="s">
        <v>108</v>
      </c>
      <c r="R15" t="s">
        <v>95</v>
      </c>
      <c r="S15" t="s">
        <v>109</v>
      </c>
      <c r="T15" t="s">
        <v>65</v>
      </c>
    </row>
    <row r="16" spans="1:20">
      <c r="A16" t="str">
        <f>Hyperlink("https://www.diodes.com/part/view/DMC2041UFDB","DMC2041UFDB")</f>
        <v>DMC2041UFDB</v>
      </c>
      <c r="B16" t="str">
        <f>Hyperlink("https://www.diodes.com/assets/Datasheets/DMC2041UFDB.pdf","DMC2041UFDB Datasheet")</f>
        <v>DMC2041UFDB Datasheet</v>
      </c>
      <c r="C16" t="s">
        <v>20</v>
      </c>
      <c r="D16" t="s">
        <v>24</v>
      </c>
      <c r="E16" t="s">
        <v>22</v>
      </c>
      <c r="F16" t="s">
        <v>23</v>
      </c>
      <c r="G16" t="s">
        <v>21</v>
      </c>
      <c r="H16" t="s">
        <v>84</v>
      </c>
      <c r="I16" t="s">
        <v>69</v>
      </c>
      <c r="J16" t="s">
        <v>111</v>
      </c>
      <c r="K16">
        <v>1.4</v>
      </c>
      <c r="L16" t="s">
        <v>112</v>
      </c>
      <c r="M16" t="s">
        <v>113</v>
      </c>
      <c r="O16" t="s">
        <v>114</v>
      </c>
      <c r="P16" t="s">
        <v>115</v>
      </c>
      <c r="Q16" t="s">
        <v>116</v>
      </c>
      <c r="R16" t="s">
        <v>95</v>
      </c>
      <c r="S16" t="s">
        <v>117</v>
      </c>
      <c r="T16" t="s">
        <v>65</v>
      </c>
    </row>
    <row r="17" spans="1:20">
      <c r="A17" t="str">
        <f>Hyperlink("https://www.diodes.com/part/view/DMC2053UFDB","DMC2053UFDB")</f>
        <v>DMC2053UFDB</v>
      </c>
      <c r="B17" t="str">
        <f>Hyperlink("https://www.diodes.com/assets/Datasheets/DMC2053UFDB.pdf","DMC2053UFDB Datasheet")</f>
        <v>DMC2053UFDB Datasheet</v>
      </c>
      <c r="C17" t="s">
        <v>20</v>
      </c>
      <c r="D17" t="s">
        <v>24</v>
      </c>
      <c r="E17" t="s">
        <v>22</v>
      </c>
      <c r="F17" t="s">
        <v>23</v>
      </c>
      <c r="G17" t="s">
        <v>24</v>
      </c>
      <c r="H17" t="s">
        <v>84</v>
      </c>
      <c r="I17" t="s">
        <v>69</v>
      </c>
      <c r="J17" t="s">
        <v>118</v>
      </c>
      <c r="K17">
        <v>1.1</v>
      </c>
      <c r="L17" t="s">
        <v>119</v>
      </c>
      <c r="M17" t="s">
        <v>120</v>
      </c>
      <c r="N17" t="s">
        <v>121</v>
      </c>
      <c r="O17" t="s">
        <v>122</v>
      </c>
      <c r="P17" t="s">
        <v>62</v>
      </c>
      <c r="Q17" t="s">
        <v>123</v>
      </c>
      <c r="R17" t="s">
        <v>95</v>
      </c>
      <c r="S17" t="s">
        <v>124</v>
      </c>
      <c r="T17" t="s">
        <v>65</v>
      </c>
    </row>
    <row r="18" spans="1:20">
      <c r="A18" t="str">
        <f>Hyperlink("https://www.diodes.com/part/view/DMC2053UFDBQ","DMC2053UFDBQ")</f>
        <v>DMC2053UFDBQ</v>
      </c>
      <c r="B18" t="str">
        <f>Hyperlink("https://www.diodes.com/assets/Datasheets/DMC2053UFDBQ.pdf","DMC2053UFDBQ Datasheet")</f>
        <v>DMC2053UFDBQ Datasheet</v>
      </c>
      <c r="C18" t="s">
        <v>20</v>
      </c>
      <c r="D18" t="s">
        <v>21</v>
      </c>
      <c r="E18" t="s">
        <v>21</v>
      </c>
      <c r="F18" t="s">
        <v>23</v>
      </c>
      <c r="G18" t="s">
        <v>24</v>
      </c>
      <c r="H18" t="s">
        <v>84</v>
      </c>
      <c r="I18" t="s">
        <v>69</v>
      </c>
      <c r="J18" t="s">
        <v>118</v>
      </c>
      <c r="K18">
        <v>1.1</v>
      </c>
      <c r="L18" t="s">
        <v>119</v>
      </c>
      <c r="M18" t="s">
        <v>120</v>
      </c>
      <c r="N18" t="s">
        <v>121</v>
      </c>
      <c r="O18" t="s">
        <v>122</v>
      </c>
      <c r="P18" t="s">
        <v>62</v>
      </c>
      <c r="Q18" t="s">
        <v>123</v>
      </c>
      <c r="R18" t="s">
        <v>95</v>
      </c>
      <c r="S18" t="s">
        <v>125</v>
      </c>
      <c r="T18" t="s">
        <v>65</v>
      </c>
    </row>
    <row r="19" spans="1:20">
      <c r="A19" t="str">
        <f>Hyperlink("https://www.diodes.com/part/view/DMC2053UVT","DMC2053UVT")</f>
        <v>DMC2053UVT</v>
      </c>
      <c r="B19" t="str">
        <f>Hyperlink("https://www.diodes.com/assets/Datasheets/DMC2053UVT.pdf","DMC2053UVT Datasheet")</f>
        <v>DMC2053UVT Datasheet</v>
      </c>
      <c r="C19" t="s">
        <v>20</v>
      </c>
      <c r="D19" t="s">
        <v>24</v>
      </c>
      <c r="E19" t="s">
        <v>22</v>
      </c>
      <c r="F19" t="s">
        <v>23</v>
      </c>
      <c r="G19" t="s">
        <v>24</v>
      </c>
      <c r="H19" t="s">
        <v>84</v>
      </c>
      <c r="I19" t="s">
        <v>69</v>
      </c>
      <c r="J19" t="s">
        <v>126</v>
      </c>
      <c r="K19">
        <v>1.1</v>
      </c>
      <c r="L19" t="s">
        <v>127</v>
      </c>
      <c r="M19" t="s">
        <v>120</v>
      </c>
      <c r="N19" t="s">
        <v>121</v>
      </c>
      <c r="O19" t="s">
        <v>67</v>
      </c>
      <c r="P19" t="s">
        <v>62</v>
      </c>
      <c r="Q19" t="s">
        <v>123</v>
      </c>
      <c r="R19" t="s">
        <v>95</v>
      </c>
      <c r="S19" t="s">
        <v>125</v>
      </c>
      <c r="T19" t="s">
        <v>68</v>
      </c>
    </row>
    <row r="20" spans="1:20">
      <c r="A20" t="str">
        <f>Hyperlink("https://www.diodes.com/part/view/DMC2053UVTQ","DMC2053UVTQ")</f>
        <v>DMC2053UVTQ</v>
      </c>
      <c r="B20" t="str">
        <f>Hyperlink("https://www.diodes.com/assets/Datasheets/DMC2053UVTQ.pdf","DMC2053UVTQ Datasheet")</f>
        <v>DMC2053UVTQ Datasheet</v>
      </c>
      <c r="C20" t="s">
        <v>20</v>
      </c>
      <c r="D20" t="s">
        <v>21</v>
      </c>
      <c r="E20" t="s">
        <v>53</v>
      </c>
      <c r="F20" t="s">
        <v>23</v>
      </c>
      <c r="G20" t="s">
        <v>24</v>
      </c>
      <c r="H20" t="s">
        <v>84</v>
      </c>
      <c r="I20" t="s">
        <v>69</v>
      </c>
      <c r="J20" t="s">
        <v>126</v>
      </c>
      <c r="K20">
        <v>1.1</v>
      </c>
      <c r="L20" t="s">
        <v>128</v>
      </c>
      <c r="M20" t="s">
        <v>120</v>
      </c>
      <c r="N20" t="s">
        <v>121</v>
      </c>
      <c r="O20" t="s">
        <v>67</v>
      </c>
      <c r="P20" t="s">
        <v>62</v>
      </c>
      <c r="Q20" t="s">
        <v>123</v>
      </c>
      <c r="R20" t="s">
        <v>95</v>
      </c>
      <c r="S20" t="s">
        <v>125</v>
      </c>
      <c r="T20" t="s">
        <v>68</v>
      </c>
    </row>
    <row r="21" spans="1:20">
      <c r="A21" t="str">
        <f>Hyperlink("https://www.diodes.com/part/view/DMC2057UVT","DMC2057UVT")</f>
        <v>DMC2057UVT</v>
      </c>
      <c r="B21" t="str">
        <f>Hyperlink("https://www.diodes.com/assets/Datasheets/DMC2057UVT.pdf","DMC2057UVT Datasheet")</f>
        <v>DMC2057UVT Datasheet</v>
      </c>
      <c r="C21" t="s">
        <v>20</v>
      </c>
      <c r="D21" t="s">
        <v>24</v>
      </c>
      <c r="E21" t="s">
        <v>22</v>
      </c>
      <c r="F21" t="s">
        <v>23</v>
      </c>
      <c r="G21" t="s">
        <v>24</v>
      </c>
      <c r="H21" t="s">
        <v>84</v>
      </c>
      <c r="I21" t="s">
        <v>129</v>
      </c>
      <c r="J21" t="s">
        <v>130</v>
      </c>
      <c r="K21">
        <v>1.1</v>
      </c>
      <c r="L21" t="s">
        <v>131</v>
      </c>
      <c r="M21" t="s">
        <v>132</v>
      </c>
      <c r="N21" t="s">
        <v>133</v>
      </c>
      <c r="O21" t="s">
        <v>61</v>
      </c>
      <c r="P21" t="s">
        <v>134</v>
      </c>
      <c r="Q21" t="s">
        <v>135</v>
      </c>
      <c r="R21" t="s">
        <v>95</v>
      </c>
      <c r="S21" t="s">
        <v>136</v>
      </c>
      <c r="T21" t="s">
        <v>68</v>
      </c>
    </row>
    <row r="22" spans="1:20">
      <c r="A22" t="str">
        <f>Hyperlink("https://www.diodes.com/part/view/DMC21D1UDA","DMC21D1UDA")</f>
        <v>DMC21D1UDA</v>
      </c>
      <c r="B22" t="str">
        <f>Hyperlink("https://www.diodes.com/assets/Datasheets/DMC21D1UDA.pdf","DMC21D1UDA Datasheet")</f>
        <v>DMC21D1UDA Datasheet</v>
      </c>
      <c r="C22" t="s">
        <v>20</v>
      </c>
      <c r="D22" t="s">
        <v>24</v>
      </c>
      <c r="E22" t="s">
        <v>22</v>
      </c>
      <c r="F22" t="s">
        <v>23</v>
      </c>
      <c r="G22" t="s">
        <v>21</v>
      </c>
      <c r="H22" t="s">
        <v>84</v>
      </c>
      <c r="I22" t="s">
        <v>26</v>
      </c>
      <c r="J22" t="s">
        <v>137</v>
      </c>
      <c r="K22">
        <v>0.3</v>
      </c>
      <c r="L22" t="s">
        <v>138</v>
      </c>
      <c r="M22" t="s">
        <v>139</v>
      </c>
      <c r="N22" t="s">
        <v>140</v>
      </c>
      <c r="O22" t="s">
        <v>140</v>
      </c>
      <c r="P22" t="s">
        <v>62</v>
      </c>
      <c r="Q22" t="s">
        <v>141</v>
      </c>
      <c r="R22" t="s">
        <v>95</v>
      </c>
      <c r="S22" t="s">
        <v>142</v>
      </c>
      <c r="T22" t="s">
        <v>143</v>
      </c>
    </row>
    <row r="23" spans="1:20">
      <c r="A23" t="str">
        <f>Hyperlink("https://www.diodes.com/part/view/DMC2400UV","DMC2400UV")</f>
        <v>DMC2400UV</v>
      </c>
      <c r="B23" t="str">
        <f>Hyperlink("https://www.diodes.com/assets/Datasheets/DMC2400UV.pdf","DMC2400UV Datasheet")</f>
        <v>DMC2400UV Datasheet</v>
      </c>
      <c r="C23" t="s">
        <v>20</v>
      </c>
      <c r="D23" t="s">
        <v>21</v>
      </c>
      <c r="E23" t="s">
        <v>82</v>
      </c>
      <c r="F23" t="s">
        <v>23</v>
      </c>
      <c r="G23" t="s">
        <v>21</v>
      </c>
      <c r="H23" t="s">
        <v>84</v>
      </c>
      <c r="I23" t="s">
        <v>129</v>
      </c>
      <c r="J23" t="s">
        <v>144</v>
      </c>
      <c r="K23">
        <v>1</v>
      </c>
      <c r="L23" t="s">
        <v>145</v>
      </c>
      <c r="M23" t="s">
        <v>146</v>
      </c>
      <c r="N23" t="s">
        <v>88</v>
      </c>
      <c r="O23" t="s">
        <v>89</v>
      </c>
      <c r="P23" t="s">
        <v>147</v>
      </c>
      <c r="Q23" t="s">
        <v>148</v>
      </c>
      <c r="R23" t="s">
        <v>95</v>
      </c>
      <c r="S23" t="s">
        <v>89</v>
      </c>
      <c r="T23" t="s">
        <v>149</v>
      </c>
    </row>
    <row r="24" spans="1:20">
      <c r="A24" t="str">
        <f>Hyperlink("https://www.diodes.com/part/view/DMC2450UV","DMC2450UV")</f>
        <v>DMC2450UV</v>
      </c>
      <c r="B24" t="str">
        <f>Hyperlink("https://www.diodes.com/assets/Datasheets/DMC2450UV.pdf","DMC2450UV Datasheet")</f>
        <v>DMC2450UV Datasheet</v>
      </c>
      <c r="C24" t="s">
        <v>20</v>
      </c>
      <c r="D24" t="s">
        <v>21</v>
      </c>
      <c r="E24" t="s">
        <v>22</v>
      </c>
      <c r="F24" t="s">
        <v>23</v>
      </c>
      <c r="G24" t="s">
        <v>21</v>
      </c>
      <c r="H24" t="s">
        <v>84</v>
      </c>
      <c r="I24" t="s">
        <v>69</v>
      </c>
      <c r="J24" t="s">
        <v>144</v>
      </c>
      <c r="K24">
        <v>1</v>
      </c>
      <c r="L24" t="s">
        <v>145</v>
      </c>
      <c r="M24" t="s">
        <v>146</v>
      </c>
      <c r="N24" t="s">
        <v>88</v>
      </c>
      <c r="O24" t="s">
        <v>89</v>
      </c>
      <c r="P24" t="s">
        <v>147</v>
      </c>
      <c r="Q24" t="s">
        <v>150</v>
      </c>
      <c r="R24" t="s">
        <v>95</v>
      </c>
      <c r="S24" t="s">
        <v>89</v>
      </c>
      <c r="T24" t="s">
        <v>149</v>
      </c>
    </row>
    <row r="25" spans="1:20">
      <c r="A25" t="str">
        <f>Hyperlink("https://www.diodes.com/part/view/DMC25D0UVT","DMC25D0UVT")</f>
        <v>DMC25D0UVT</v>
      </c>
      <c r="B25" t="str">
        <f>Hyperlink("https://www.diodes.com/assets/Datasheets/DMC25D0UVT.pdf","DMC25D0UVT Datasheet")</f>
        <v>DMC25D0UVT Datasheet</v>
      </c>
      <c r="C25" t="s">
        <v>20</v>
      </c>
      <c r="D25" t="s">
        <v>21</v>
      </c>
      <c r="E25" t="s">
        <v>22</v>
      </c>
      <c r="F25" t="s">
        <v>23</v>
      </c>
      <c r="G25" t="s">
        <v>36</v>
      </c>
      <c r="H25" t="s">
        <v>151</v>
      </c>
      <c r="I25" t="s">
        <v>46</v>
      </c>
      <c r="J25" t="s">
        <v>152</v>
      </c>
      <c r="K25">
        <v>1.2</v>
      </c>
      <c r="L25" t="s">
        <v>153</v>
      </c>
      <c r="M25" t="s">
        <v>154</v>
      </c>
      <c r="O25" t="s">
        <v>155</v>
      </c>
      <c r="P25" t="s">
        <v>31</v>
      </c>
      <c r="Q25" t="s">
        <v>156</v>
      </c>
      <c r="R25" t="s">
        <v>157</v>
      </c>
      <c r="S25" t="s">
        <v>158</v>
      </c>
      <c r="T25" t="s">
        <v>68</v>
      </c>
    </row>
    <row r="26" spans="1:20">
      <c r="A26" t="str">
        <f>Hyperlink("https://www.diodes.com/part/view/DMC25D1UVT","DMC25D1UVT")</f>
        <v>DMC25D1UVT</v>
      </c>
      <c r="B26" t="str">
        <f>Hyperlink("https://www.diodes.com/assets/Datasheets/DMC25D1UVT.pdf","DMC25D1UVT Datasheet")</f>
        <v>DMC25D1UVT Datasheet</v>
      </c>
      <c r="C26" t="s">
        <v>20</v>
      </c>
      <c r="D26" t="s">
        <v>21</v>
      </c>
      <c r="E26" t="s">
        <v>22</v>
      </c>
      <c r="F26" t="s">
        <v>23</v>
      </c>
      <c r="G26" t="s">
        <v>21</v>
      </c>
      <c r="H26" t="s">
        <v>159</v>
      </c>
      <c r="I26" t="s">
        <v>26</v>
      </c>
      <c r="J26" t="s">
        <v>160</v>
      </c>
      <c r="K26">
        <v>1.3</v>
      </c>
      <c r="L26" t="s">
        <v>161</v>
      </c>
      <c r="M26" t="s">
        <v>162</v>
      </c>
      <c r="N26" t="s">
        <v>163</v>
      </c>
      <c r="O26" t="s">
        <v>164</v>
      </c>
      <c r="P26" t="s">
        <v>31</v>
      </c>
      <c r="Q26" t="s">
        <v>165</v>
      </c>
      <c r="R26" t="s">
        <v>166</v>
      </c>
      <c r="S26" t="s">
        <v>167</v>
      </c>
      <c r="T26" t="s">
        <v>68</v>
      </c>
    </row>
    <row r="27" spans="1:20">
      <c r="A27" t="str">
        <f>Hyperlink("https://www.diodes.com/part/view/DMC2700UDM","DMC2700UDM")</f>
        <v>DMC2700UDM</v>
      </c>
      <c r="B27" t="str">
        <f>Hyperlink("https://www.diodes.com/assets/Datasheets/DMC2700UDM.pdf","DMC2700UDM Datasheet")</f>
        <v>DMC2700UDM Datasheet</v>
      </c>
      <c r="C27" t="s">
        <v>20</v>
      </c>
      <c r="D27" t="s">
        <v>21</v>
      </c>
      <c r="E27" t="s">
        <v>22</v>
      </c>
      <c r="F27" t="s">
        <v>23</v>
      </c>
      <c r="G27" t="s">
        <v>21</v>
      </c>
      <c r="H27" t="s">
        <v>84</v>
      </c>
      <c r="I27" t="s">
        <v>51</v>
      </c>
      <c r="J27" t="s">
        <v>168</v>
      </c>
      <c r="K27">
        <v>1.12</v>
      </c>
      <c r="L27" t="s">
        <v>169</v>
      </c>
      <c r="M27" t="s">
        <v>170</v>
      </c>
      <c r="N27" t="s">
        <v>171</v>
      </c>
      <c r="O27" t="s">
        <v>89</v>
      </c>
      <c r="P27" t="s">
        <v>62</v>
      </c>
      <c r="Q27" t="s">
        <v>172</v>
      </c>
      <c r="R27" t="s">
        <v>91</v>
      </c>
      <c r="S27" t="s">
        <v>173</v>
      </c>
      <c r="T27" t="s">
        <v>174</v>
      </c>
    </row>
    <row r="28" spans="1:20">
      <c r="A28" t="str">
        <f>Hyperlink("https://www.diodes.com/part/view/DMC2710UDW","DMC2710UDW")</f>
        <v>DMC2710UDW</v>
      </c>
      <c r="B28" t="str">
        <f>Hyperlink("https://www.diodes.com/assets/Datasheets/DMC2710UDW.pdf","DMC2710UDW Datasheet")</f>
        <v>DMC2710UDW Datasheet</v>
      </c>
      <c r="C28" t="s">
        <v>20</v>
      </c>
      <c r="D28" t="s">
        <v>24</v>
      </c>
      <c r="E28" t="s">
        <v>22</v>
      </c>
      <c r="F28" t="s">
        <v>23</v>
      </c>
      <c r="G28" t="s">
        <v>21</v>
      </c>
      <c r="H28" t="s">
        <v>84</v>
      </c>
      <c r="I28" t="s">
        <v>51</v>
      </c>
      <c r="J28" t="s">
        <v>93</v>
      </c>
      <c r="K28">
        <v>0.38</v>
      </c>
      <c r="L28" t="s">
        <v>175</v>
      </c>
      <c r="M28" t="s">
        <v>176</v>
      </c>
      <c r="N28" t="s">
        <v>177</v>
      </c>
      <c r="O28" t="s">
        <v>89</v>
      </c>
      <c r="P28" t="s">
        <v>62</v>
      </c>
      <c r="Q28" t="s">
        <v>178</v>
      </c>
      <c r="R28" t="s">
        <v>91</v>
      </c>
      <c r="S28" t="s">
        <v>179</v>
      </c>
      <c r="T28" t="s">
        <v>92</v>
      </c>
    </row>
    <row r="29" spans="1:20">
      <c r="A29" t="str">
        <f>Hyperlink("https://www.diodes.com/part/view/DMC2710UDWQ","DMC2710UDWQ")</f>
        <v>DMC2710UDWQ</v>
      </c>
      <c r="B29" t="str">
        <f>Hyperlink("https://www.diodes.com/assets/Datasheets/DMC2710UDWQ.pdf","DMC2710UDWQ Datasheet")</f>
        <v>DMC2710UDWQ Datasheet</v>
      </c>
      <c r="C29" t="s">
        <v>20</v>
      </c>
      <c r="D29" t="s">
        <v>21</v>
      </c>
      <c r="E29" t="s">
        <v>21</v>
      </c>
      <c r="F29" t="s">
        <v>23</v>
      </c>
      <c r="G29" t="s">
        <v>21</v>
      </c>
      <c r="H29" t="s">
        <v>84</v>
      </c>
      <c r="I29" t="s">
        <v>51</v>
      </c>
      <c r="J29" t="s">
        <v>93</v>
      </c>
      <c r="K29">
        <v>0.38</v>
      </c>
      <c r="L29" t="s">
        <v>175</v>
      </c>
      <c r="M29" t="s">
        <v>176</v>
      </c>
      <c r="N29" t="s">
        <v>177</v>
      </c>
      <c r="O29" t="s">
        <v>89</v>
      </c>
      <c r="P29" t="s">
        <v>62</v>
      </c>
      <c r="Q29" t="s">
        <v>180</v>
      </c>
      <c r="R29" t="s">
        <v>91</v>
      </c>
      <c r="S29" t="s">
        <v>179</v>
      </c>
      <c r="T29" t="s">
        <v>92</v>
      </c>
    </row>
    <row r="30" spans="1:20">
      <c r="A30" t="str">
        <f>Hyperlink("https://www.diodes.com/part/view/DMC2710UV","DMC2710UV")</f>
        <v>DMC2710UV</v>
      </c>
      <c r="B30" t="str">
        <f>Hyperlink("https://www.diodes.com/assets/Datasheets/DMC2710UV.pdf","DMC2710UV Datasheet")</f>
        <v>DMC2710UV Datasheet</v>
      </c>
      <c r="C30" t="s">
        <v>20</v>
      </c>
      <c r="D30" t="s">
        <v>24</v>
      </c>
      <c r="E30" t="s">
        <v>22</v>
      </c>
      <c r="F30" t="s">
        <v>23</v>
      </c>
      <c r="G30" t="s">
        <v>21</v>
      </c>
      <c r="H30" t="s">
        <v>84</v>
      </c>
      <c r="I30" t="s">
        <v>51</v>
      </c>
      <c r="J30" t="s">
        <v>181</v>
      </c>
      <c r="K30">
        <v>0.8</v>
      </c>
      <c r="L30" t="s">
        <v>169</v>
      </c>
      <c r="M30" t="s">
        <v>170</v>
      </c>
      <c r="N30" t="s">
        <v>171</v>
      </c>
      <c r="O30" t="s">
        <v>89</v>
      </c>
      <c r="P30" t="s">
        <v>62</v>
      </c>
      <c r="Q30" t="s">
        <v>178</v>
      </c>
      <c r="R30" t="s">
        <v>91</v>
      </c>
      <c r="S30" t="s">
        <v>179</v>
      </c>
      <c r="T30" t="s">
        <v>149</v>
      </c>
    </row>
    <row r="31" spans="1:20">
      <c r="A31" t="str">
        <f>Hyperlink("https://www.diodes.com/part/view/DMC2710UVT","DMC2710UVT")</f>
        <v>DMC2710UVT</v>
      </c>
      <c r="B31" t="str">
        <f>Hyperlink("https://www.diodes.com/assets/Datasheets/DMC2710UVT.pdf","DMC2710UVT Datasheet")</f>
        <v>DMC2710UVT Datasheet</v>
      </c>
      <c r="C31" t="s">
        <v>182</v>
      </c>
      <c r="D31" t="s">
        <v>24</v>
      </c>
      <c r="E31" t="s">
        <v>22</v>
      </c>
      <c r="F31" t="s">
        <v>23</v>
      </c>
      <c r="G31" t="s">
        <v>21</v>
      </c>
      <c r="H31" t="s">
        <v>84</v>
      </c>
      <c r="I31" t="s">
        <v>51</v>
      </c>
      <c r="J31" t="s">
        <v>183</v>
      </c>
      <c r="K31">
        <v>0.8</v>
      </c>
      <c r="L31" t="s">
        <v>169</v>
      </c>
      <c r="M31" t="s">
        <v>170</v>
      </c>
      <c r="N31" t="s">
        <v>171</v>
      </c>
      <c r="O31" t="s">
        <v>89</v>
      </c>
      <c r="P31" t="s">
        <v>62</v>
      </c>
      <c r="Q31" t="s">
        <v>178</v>
      </c>
      <c r="R31" t="s">
        <v>91</v>
      </c>
      <c r="S31" t="s">
        <v>179</v>
      </c>
      <c r="T31" t="s">
        <v>68</v>
      </c>
    </row>
    <row r="32" spans="1:20">
      <c r="A32" t="str">
        <f>Hyperlink("https://www.diodes.com/part/view/DMC2990UDJ","DMC2990UDJ")</f>
        <v>DMC2990UDJ</v>
      </c>
      <c r="B32" t="str">
        <f>Hyperlink("https://www.diodes.com/assets/Datasheets/DMC2990UDJ.pdf","DMC2990UDJ Datasheet")</f>
        <v>DMC2990UDJ Datasheet</v>
      </c>
      <c r="C32" t="s">
        <v>20</v>
      </c>
      <c r="D32" t="s">
        <v>21</v>
      </c>
      <c r="E32" t="s">
        <v>22</v>
      </c>
      <c r="F32" t="s">
        <v>23</v>
      </c>
      <c r="G32" t="s">
        <v>21</v>
      </c>
      <c r="H32" t="s">
        <v>84</v>
      </c>
      <c r="I32" t="s">
        <v>26</v>
      </c>
      <c r="J32" t="s">
        <v>184</v>
      </c>
      <c r="K32">
        <v>0.35</v>
      </c>
      <c r="L32" t="s">
        <v>138</v>
      </c>
      <c r="M32" t="s">
        <v>139</v>
      </c>
      <c r="N32" t="s">
        <v>140</v>
      </c>
      <c r="O32" t="s">
        <v>61</v>
      </c>
      <c r="P32" t="s">
        <v>62</v>
      </c>
      <c r="Q32" t="s">
        <v>185</v>
      </c>
      <c r="R32" t="s">
        <v>186</v>
      </c>
      <c r="S32" t="s">
        <v>99</v>
      </c>
      <c r="T32" t="s">
        <v>187</v>
      </c>
    </row>
    <row r="33" spans="1:20">
      <c r="A33" t="str">
        <f>Hyperlink("https://www.diodes.com/part/view/DMC2990UDJQ","DMC2990UDJQ")</f>
        <v>DMC2990UDJQ</v>
      </c>
      <c r="B33" t="str">
        <f>Hyperlink("https://www.diodes.com/assets/Datasheets/DMC2990UDJQ.pdf","DMC2990UDJQ Datasheet")</f>
        <v>DMC2990UDJQ Datasheet</v>
      </c>
      <c r="C33" t="s">
        <v>20</v>
      </c>
      <c r="D33" t="s">
        <v>21</v>
      </c>
      <c r="E33" t="s">
        <v>188</v>
      </c>
      <c r="F33" t="s">
        <v>23</v>
      </c>
      <c r="G33" t="s">
        <v>21</v>
      </c>
      <c r="H33" t="s">
        <v>84</v>
      </c>
      <c r="I33" t="s">
        <v>26</v>
      </c>
      <c r="J33" t="s">
        <v>184</v>
      </c>
      <c r="K33">
        <v>0.35</v>
      </c>
      <c r="L33" t="s">
        <v>138</v>
      </c>
      <c r="M33" t="s">
        <v>139</v>
      </c>
      <c r="N33" t="s">
        <v>140</v>
      </c>
      <c r="O33" t="s">
        <v>61</v>
      </c>
      <c r="P33" t="s">
        <v>62</v>
      </c>
      <c r="Q33" t="s">
        <v>185</v>
      </c>
      <c r="R33" t="s">
        <v>186</v>
      </c>
      <c r="S33" t="s">
        <v>99</v>
      </c>
      <c r="T33" t="s">
        <v>187</v>
      </c>
    </row>
    <row r="34" spans="1:20">
      <c r="A34" t="str">
        <f>Hyperlink("https://www.diodes.com/part/view/DMC2991UDJ","DMC2991UDJ")</f>
        <v>DMC2991UDJ</v>
      </c>
      <c r="B34" t="str">
        <f>Hyperlink("https://www.diodes.com/assets/Datasheets/DMC2991UDJ.pdf","DMC2991UDJ Datasheet")</f>
        <v>DMC2991UDJ Datasheet</v>
      </c>
      <c r="C34" t="s">
        <v>20</v>
      </c>
      <c r="D34" t="s">
        <v>24</v>
      </c>
      <c r="E34" t="s">
        <v>22</v>
      </c>
      <c r="F34" t="s">
        <v>23</v>
      </c>
      <c r="G34" t="s">
        <v>21</v>
      </c>
      <c r="H34" t="s">
        <v>84</v>
      </c>
      <c r="I34" t="s">
        <v>26</v>
      </c>
      <c r="J34" t="s">
        <v>189</v>
      </c>
      <c r="K34">
        <v>0.38</v>
      </c>
      <c r="L34" t="s">
        <v>138</v>
      </c>
      <c r="M34" t="s">
        <v>139</v>
      </c>
      <c r="N34" t="s">
        <v>140</v>
      </c>
      <c r="O34" t="s">
        <v>61</v>
      </c>
      <c r="P34" t="s">
        <v>62</v>
      </c>
      <c r="Q34" t="s">
        <v>190</v>
      </c>
      <c r="R34" t="s">
        <v>191</v>
      </c>
      <c r="S34" t="s">
        <v>192</v>
      </c>
      <c r="T34" t="s">
        <v>187</v>
      </c>
    </row>
    <row r="35" spans="1:20">
      <c r="A35" t="str">
        <f>Hyperlink("https://www.diodes.com/part/view/DMC3730UVT","DMC3730UVT")</f>
        <v>DMC3730UVT</v>
      </c>
      <c r="B35" t="str">
        <f>Hyperlink("https://www.diodes.com/assets/Datasheets/DMC3730UVT.pdf","DMC3730UVT Datasheet")</f>
        <v>DMC3730UVT Datasheet</v>
      </c>
      <c r="C35" t="s">
        <v>20</v>
      </c>
      <c r="D35" t="s">
        <v>24</v>
      </c>
      <c r="E35" t="s">
        <v>22</v>
      </c>
      <c r="F35" t="s">
        <v>23</v>
      </c>
      <c r="G35" t="s">
        <v>21</v>
      </c>
      <c r="H35" t="s">
        <v>39</v>
      </c>
      <c r="I35" t="s">
        <v>26</v>
      </c>
      <c r="J35" t="s">
        <v>193</v>
      </c>
      <c r="K35">
        <v>0.9</v>
      </c>
      <c r="L35" t="s">
        <v>194</v>
      </c>
      <c r="M35" t="s">
        <v>195</v>
      </c>
      <c r="N35" t="s">
        <v>196</v>
      </c>
      <c r="O35" t="s">
        <v>197</v>
      </c>
      <c r="P35" t="s">
        <v>198</v>
      </c>
      <c r="Q35" t="s">
        <v>199</v>
      </c>
      <c r="R35" t="s">
        <v>95</v>
      </c>
      <c r="S35" t="s">
        <v>200</v>
      </c>
      <c r="T35" t="s">
        <v>68</v>
      </c>
    </row>
    <row r="36" spans="1:20">
      <c r="A36" t="str">
        <f>Hyperlink("https://www.diodes.com/part/view/DMG1016UDW","DMG1016UDW")</f>
        <v>DMG1016UDW</v>
      </c>
      <c r="B36" t="str">
        <f>Hyperlink("https://www.diodes.com/assets/Datasheets/DMG1016UDW.pdf","DMG1016UDW Datasheet")</f>
        <v>DMG1016UDW Datasheet</v>
      </c>
      <c r="C36" t="s">
        <v>20</v>
      </c>
      <c r="D36" t="s">
        <v>21</v>
      </c>
      <c r="E36" t="s">
        <v>82</v>
      </c>
      <c r="F36" t="s">
        <v>23</v>
      </c>
      <c r="G36" t="s">
        <v>21</v>
      </c>
      <c r="H36" t="s">
        <v>84</v>
      </c>
      <c r="I36" t="s">
        <v>51</v>
      </c>
      <c r="J36" t="s">
        <v>201</v>
      </c>
      <c r="K36">
        <v>0.33</v>
      </c>
      <c r="L36" t="s">
        <v>175</v>
      </c>
      <c r="M36" t="s">
        <v>176</v>
      </c>
      <c r="N36" t="s">
        <v>177</v>
      </c>
      <c r="O36" t="s">
        <v>89</v>
      </c>
      <c r="P36" t="s">
        <v>62</v>
      </c>
      <c r="Q36" t="s">
        <v>172</v>
      </c>
      <c r="R36" t="s">
        <v>202</v>
      </c>
      <c r="S36" t="s">
        <v>173</v>
      </c>
      <c r="T36" t="s">
        <v>92</v>
      </c>
    </row>
    <row r="37" spans="1:20">
      <c r="A37" t="str">
        <f>Hyperlink("https://www.diodes.com/part/view/DMG1016V","DMG1016V")</f>
        <v>DMG1016V</v>
      </c>
      <c r="B37" t="str">
        <f>Hyperlink("https://www.diodes.com/assets/Datasheets/DMG1016V.pdf","DMG1016V Datasheet")</f>
        <v>DMG1016V Datasheet</v>
      </c>
      <c r="C37" t="s">
        <v>20</v>
      </c>
      <c r="D37" t="s">
        <v>21</v>
      </c>
      <c r="E37" t="s">
        <v>22</v>
      </c>
      <c r="F37" t="s">
        <v>23</v>
      </c>
      <c r="G37" t="s">
        <v>21</v>
      </c>
      <c r="H37" t="s">
        <v>84</v>
      </c>
      <c r="I37" t="s">
        <v>51</v>
      </c>
      <c r="J37" t="s">
        <v>203</v>
      </c>
      <c r="K37">
        <v>0.53</v>
      </c>
      <c r="L37" t="s">
        <v>169</v>
      </c>
      <c r="M37" t="s">
        <v>170</v>
      </c>
      <c r="N37" t="s">
        <v>171</v>
      </c>
      <c r="O37" t="s">
        <v>89</v>
      </c>
      <c r="P37" t="s">
        <v>62</v>
      </c>
      <c r="Q37" t="s">
        <v>172</v>
      </c>
      <c r="R37" t="s">
        <v>91</v>
      </c>
      <c r="S37" t="s">
        <v>173</v>
      </c>
      <c r="T37" t="s">
        <v>149</v>
      </c>
    </row>
  </sheetData>
  <hyperlinks>
    <hyperlink ref="A2" r:id="rId_hyperlink_1" tooltip="DMC1015UPD" display="DMC1015UPD"/>
    <hyperlink ref="B2" r:id="rId_hyperlink_2" tooltip="DMC1015UPD Datasheet" display="DMC1015UPD Datasheet"/>
    <hyperlink ref="A3" r:id="rId_hyperlink_3" tooltip="DMC1016UPD" display="DMC1016UPD"/>
    <hyperlink ref="B3" r:id="rId_hyperlink_4" tooltip="DMC1016UPD Datasheet" display="DMC1016UPD Datasheet"/>
    <hyperlink ref="A4" r:id="rId_hyperlink_5" tooltip="DMC1018UPD" display="DMC1018UPD"/>
    <hyperlink ref="B4" r:id="rId_hyperlink_6" tooltip="DMC1018UPD Datasheet" display="DMC1018UPD Datasheet"/>
    <hyperlink ref="A5" r:id="rId_hyperlink_7" tooltip="DMC1018UPDWQ" display="DMC1018UPDWQ"/>
    <hyperlink ref="B5" r:id="rId_hyperlink_8" tooltip="DMC1018UPDWQ Datasheet" display="DMC1018UPDWQ Datasheet"/>
    <hyperlink ref="A6" r:id="rId_hyperlink_9" tooltip="DMC1028UFDB" display="DMC1028UFDB"/>
    <hyperlink ref="B6" r:id="rId_hyperlink_10" tooltip="DMC1028UFDB Datasheet" display="DMC1028UFDB Datasheet"/>
    <hyperlink ref="A7" r:id="rId_hyperlink_11" tooltip="DMC1028UVT" display="DMC1028UVT"/>
    <hyperlink ref="B7" r:id="rId_hyperlink_12" tooltip="DMC1028UVT Datasheet" display="DMC1028UVT Datasheet"/>
    <hyperlink ref="A8" r:id="rId_hyperlink_13" tooltip="DMC1029UFDB" display="DMC1029UFDB"/>
    <hyperlink ref="B8" r:id="rId_hyperlink_14" tooltip="DMC1029UFDB Datasheet" display="DMC1029UFDB Datasheet"/>
    <hyperlink ref="A9" r:id="rId_hyperlink_15" tooltip="DMC1030UFDB" display="DMC1030UFDB"/>
    <hyperlink ref="B9" r:id="rId_hyperlink_16" tooltip="DMC1030UFDB Datasheet" display="DMC1030UFDB Datasheet"/>
    <hyperlink ref="A10" r:id="rId_hyperlink_17" tooltip="DMC1229UFDB" display="DMC1229UFDB"/>
    <hyperlink ref="B10" r:id="rId_hyperlink_18" tooltip="DMC1229UFDB Datasheet" display="DMC1229UFDB Datasheet"/>
    <hyperlink ref="A11" r:id="rId_hyperlink_19" tooltip="DMC2004DWK" display="DMC2004DWK"/>
    <hyperlink ref="B11" r:id="rId_hyperlink_20" tooltip="DMC2004DWK Datasheet" display="DMC2004DWK Datasheet"/>
    <hyperlink ref="A12" r:id="rId_hyperlink_21" tooltip="DMC2004LPK" display="DMC2004LPK"/>
    <hyperlink ref="B12" r:id="rId_hyperlink_22" tooltip="DMC2004LPK Datasheet" display="DMC2004LPK Datasheet"/>
    <hyperlink ref="A13" r:id="rId_hyperlink_23" tooltip="DMC2020USD" display="DMC2020USD"/>
    <hyperlink ref="B13" r:id="rId_hyperlink_24" tooltip="DMC2020USD Datasheet" display="DMC2020USD Datasheet"/>
    <hyperlink ref="A14" r:id="rId_hyperlink_25" tooltip="DMC2025UFDB" display="DMC2025UFDB"/>
    <hyperlink ref="B14" r:id="rId_hyperlink_26" tooltip="DMC2025UFDB Datasheet" display="DMC2025UFDB Datasheet"/>
    <hyperlink ref="A15" r:id="rId_hyperlink_27" tooltip="DMC2025UFDBQ" display="DMC2025UFDBQ"/>
    <hyperlink ref="B15" r:id="rId_hyperlink_28" tooltip="DMC2025UFDBQ Datasheet" display="DMC2025UFDBQ Datasheet"/>
    <hyperlink ref="A16" r:id="rId_hyperlink_29" tooltip="DMC2041UFDB" display="DMC2041UFDB"/>
    <hyperlink ref="B16" r:id="rId_hyperlink_30" tooltip="DMC2041UFDB Datasheet" display="DMC2041UFDB Datasheet"/>
    <hyperlink ref="A17" r:id="rId_hyperlink_31" tooltip="DMC2053UFDB" display="DMC2053UFDB"/>
    <hyperlink ref="B17" r:id="rId_hyperlink_32" tooltip="DMC2053UFDB Datasheet" display="DMC2053UFDB Datasheet"/>
    <hyperlink ref="A18" r:id="rId_hyperlink_33" tooltip="DMC2053UFDBQ" display="DMC2053UFDBQ"/>
    <hyperlink ref="B18" r:id="rId_hyperlink_34" tooltip="DMC2053UFDBQ Datasheet" display="DMC2053UFDBQ Datasheet"/>
    <hyperlink ref="A19" r:id="rId_hyperlink_35" tooltip="DMC2053UVT" display="DMC2053UVT"/>
    <hyperlink ref="B19" r:id="rId_hyperlink_36" tooltip="DMC2053UVT Datasheet" display="DMC2053UVT Datasheet"/>
    <hyperlink ref="A20" r:id="rId_hyperlink_37" tooltip="DMC2053UVTQ" display="DMC2053UVTQ"/>
    <hyperlink ref="B20" r:id="rId_hyperlink_38" tooltip="DMC2053UVTQ Datasheet" display="DMC2053UVTQ Datasheet"/>
    <hyperlink ref="A21" r:id="rId_hyperlink_39" tooltip="DMC2057UVT" display="DMC2057UVT"/>
    <hyperlink ref="B21" r:id="rId_hyperlink_40" tooltip="DMC2057UVT Datasheet" display="DMC2057UVT Datasheet"/>
    <hyperlink ref="A22" r:id="rId_hyperlink_41" tooltip="DMC21D1UDA" display="DMC21D1UDA"/>
    <hyperlink ref="B22" r:id="rId_hyperlink_42" tooltip="DMC21D1UDA Datasheet" display="DMC21D1UDA Datasheet"/>
    <hyperlink ref="A23" r:id="rId_hyperlink_43" tooltip="DMC2400UV" display="DMC2400UV"/>
    <hyperlink ref="B23" r:id="rId_hyperlink_44" tooltip="DMC2400UV Datasheet" display="DMC2400UV Datasheet"/>
    <hyperlink ref="A24" r:id="rId_hyperlink_45" tooltip="DMC2450UV" display="DMC2450UV"/>
    <hyperlink ref="B24" r:id="rId_hyperlink_46" tooltip="DMC2450UV Datasheet" display="DMC2450UV Datasheet"/>
    <hyperlink ref="A25" r:id="rId_hyperlink_47" tooltip="DMC25D0UVT" display="DMC25D0UVT"/>
    <hyperlink ref="B25" r:id="rId_hyperlink_48" tooltip="DMC25D0UVT Datasheet" display="DMC25D0UVT Datasheet"/>
    <hyperlink ref="A26" r:id="rId_hyperlink_49" tooltip="DMC25D1UVT" display="DMC25D1UVT"/>
    <hyperlink ref="B26" r:id="rId_hyperlink_50" tooltip="DMC25D1UVT Datasheet" display="DMC25D1UVT Datasheet"/>
    <hyperlink ref="A27" r:id="rId_hyperlink_51" tooltip="DMC2700UDM" display="DMC2700UDM"/>
    <hyperlink ref="B27" r:id="rId_hyperlink_52" tooltip="DMC2700UDM Datasheet" display="DMC2700UDM Datasheet"/>
    <hyperlink ref="A28" r:id="rId_hyperlink_53" tooltip="DMC2710UDW" display="DMC2710UDW"/>
    <hyperlink ref="B28" r:id="rId_hyperlink_54" tooltip="DMC2710UDW Datasheet" display="DMC2710UDW Datasheet"/>
    <hyperlink ref="A29" r:id="rId_hyperlink_55" tooltip="DMC2710UDWQ" display="DMC2710UDWQ"/>
    <hyperlink ref="B29" r:id="rId_hyperlink_56" tooltip="DMC2710UDWQ Datasheet" display="DMC2710UDWQ Datasheet"/>
    <hyperlink ref="A30" r:id="rId_hyperlink_57" tooltip="DMC2710UV" display="DMC2710UV"/>
    <hyperlink ref="B30" r:id="rId_hyperlink_58" tooltip="DMC2710UV Datasheet" display="DMC2710UV Datasheet"/>
    <hyperlink ref="A31" r:id="rId_hyperlink_59" tooltip="DMC2710UVT" display="DMC2710UVT"/>
    <hyperlink ref="B31" r:id="rId_hyperlink_60" tooltip="DMC2710UVT Datasheet" display="DMC2710UVT Datasheet"/>
    <hyperlink ref="A32" r:id="rId_hyperlink_61" tooltip="DMC2990UDJ" display="DMC2990UDJ"/>
    <hyperlink ref="B32" r:id="rId_hyperlink_62" tooltip="DMC2990UDJ Datasheet" display="DMC2990UDJ Datasheet"/>
    <hyperlink ref="A33" r:id="rId_hyperlink_63" tooltip="DMC2990UDJQ" display="DMC2990UDJQ"/>
    <hyperlink ref="B33" r:id="rId_hyperlink_64" tooltip="DMC2990UDJQ Datasheet" display="DMC2990UDJQ Datasheet"/>
    <hyperlink ref="A34" r:id="rId_hyperlink_65" tooltip="DMC2991UDJ" display="DMC2991UDJ"/>
    <hyperlink ref="B34" r:id="rId_hyperlink_66" tooltip="DMC2991UDJ Datasheet" display="DMC2991UDJ Datasheet"/>
    <hyperlink ref="A35" r:id="rId_hyperlink_67" tooltip="DMC3730UVT" display="DMC3730UVT"/>
    <hyperlink ref="B35" r:id="rId_hyperlink_68" tooltip="DMC3730UVT Datasheet" display="DMC3730UVT Datasheet"/>
    <hyperlink ref="A36" r:id="rId_hyperlink_69" tooltip="DMG1016UDW" display="DMG1016UDW"/>
    <hyperlink ref="B36" r:id="rId_hyperlink_70" tooltip="DMG1016UDW Datasheet" display="DMG1016UDW Datasheet"/>
    <hyperlink ref="A37" r:id="rId_hyperlink_71" tooltip="DMG1016V" display="DMG1016V"/>
    <hyperlink ref="B37" r:id="rId_hyperlink_72" tooltip="DMG1016V Datasheet" display="DMG1016V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2024-03-29T03:02:14-05:00</dcterms:created>
  <dcterms:modified xsi:type="dcterms:W3CDTF">2024-03-29T03:02:14-05:00</dcterms:modified>
  <dc:title>Untitled Spreadsheet</dc:title>
  <dc:description/>
  <dc:subject/>
  <cp:keywords/>
  <cp:category/>
</cp:coreProperties>
</file>