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<sst xmlns="http://schemas.openxmlformats.org/spreadsheetml/2006/main" uniqueCount="109">
  <si>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</si>
  <si>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</si>
  <si>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</si>
  <si>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</si>
  <si>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</si>
  <si>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Polarity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</si>
  <si>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ESD Diodes (Y|N)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</si>
  <si>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</si>
  <si>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(±V)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</si>
  <si>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A</t>
    </r>
    <r>
      <rPr>
        <rFont val="Calibri"/>
        <b val="false"/>
        <i val="false"/>
        <strike val="false"/>
        <color rgb="FF000000"/>
        <sz val="11"/>
        <u val="none"/>
      </rPr>
      <t xml:space="preserve"> = +25°C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</si>
  <si>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</t>
    </r>
    <r>
      <rPr>
        <rFont val="Calibri"/>
        <b val="false"/>
        <i val="false"/>
        <strike val="false"/>
        <color rgb="FF000000"/>
        <sz val="11"/>
        <u val="none"/>
      </rPr>
      <t xml:space="preserve">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A</t>
    </r>
    <r>
      <rPr>
        <rFont val="Calibri"/>
        <b val="false"/>
        <i val="false"/>
        <strike val="false"/>
        <color rgb="FF000000"/>
        <sz val="11"/>
        <u val="none"/>
      </rPr>
      <t xml:space="preserve"> = +25°C (W)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</si>
  <si>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(10V)(mΩ)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</si>
  <si>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(4.5V)(mΩ)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</si>
  <si>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GS(TH)</t>
    </r>
    <r>
      <rPr>
        <rFont val="Calibri"/>
        <b val="false"/>
        <i val="false"/>
        <strike val="false"/>
        <color rgb="FF000000"/>
        <sz val="11"/>
        <u val="none"/>
      </rPr>
      <t xml:space="preserve">|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</si>
  <si>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ISS</t>
    </r>
    <r>
      <rPr>
        <rFont val="Calibri"/>
        <b val="false"/>
        <i val="false"/>
        <strike val="false"/>
        <color rgb="FF000000"/>
        <sz val="11"/>
        <u val="none"/>
      </rPr>
      <t xml:space="preserve"> Typ (pF)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</si>
  <si>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ISS</t>
    </r>
    <r>
      <rPr>
        <rFont val="Calibri"/>
        <b val="false"/>
        <i val="false"/>
        <strike val="false"/>
        <color rgb="FF000000"/>
        <sz val="11"/>
        <u val="none"/>
      </rPr>
      <t xml:space="preserve"> Condition @|V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</si>
  <si>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</t>
    </r>
    <r>
      <rPr>
        <rFont val="Calibri"/>
        <b val="false"/>
        <i val="false"/>
        <strike val="false"/>
        <color rgb="FF000000"/>
        <sz val="11"/>
        <u val="none"/>
      </rPr>
      <t xml:space="preserve"> Typ @ 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= 10V (nC)</t>
    </r>
  </si>
  <si>
    <t>Packages</t>
  </si>
  <si>
    <t>COMPLEMENTARY PAIR ENHANCEMENT MODE MOSFET</t>
  </si>
  <si>
    <t>Yes</t>
  </si>
  <si>
    <t>On Request</t>
  </si>
  <si>
    <t>N+P</t>
  </si>
  <si>
    <t>No</t>
  </si>
  <si>
    <t>60, 50</t>
  </si>
  <si>
    <t>20, 20</t>
  </si>
  <si>
    <t>0.115, 0.13</t>
  </si>
  <si>
    <t>7500, 10000</t>
  </si>
  <si>
    <t>2.5, 2</t>
  </si>
  <si>
    <t>50, 45</t>
  </si>
  <si>
    <t>25, 20</t>
  </si>
  <si>
    <t>SOT363</t>
  </si>
  <si>
    <t>Standard</t>
  </si>
  <si>
    <t>100, 100</t>
  </si>
  <si>
    <t>1.7, 1.7</t>
  </si>
  <si>
    <t>1, 1</t>
  </si>
  <si>
    <t>220, 250</t>
  </si>
  <si>
    <t>260, 300</t>
  </si>
  <si>
    <t>3, 3</t>
  </si>
  <si>
    <t>3,401,030</t>
  </si>
  <si>
    <t>50,50</t>
  </si>
  <si>
    <t>8.3,17.5</t>
  </si>
  <si>
    <t>SO-8</t>
  </si>
  <si>
    <t>40, 40</t>
  </si>
  <si>
    <t>12.2, 8.8</t>
  </si>
  <si>
    <t>15, 29</t>
  </si>
  <si>
    <t>20, 45</t>
  </si>
  <si>
    <t>1810, 1626</t>
  </si>
  <si>
    <t>40, 34</t>
  </si>
  <si>
    <t>7.2, 5.2</t>
  </si>
  <si>
    <t>28, 50</t>
  </si>
  <si>
    <t>49, 79</t>
  </si>
  <si>
    <t>604, 674</t>
  </si>
  <si>
    <t>12.9, 14</t>
  </si>
  <si>
    <t>8.3, 6.1</t>
  </si>
  <si>
    <t>24, 45</t>
  </si>
  <si>
    <t>32, 55</t>
  </si>
  <si>
    <t>1060, 1154</t>
  </si>
  <si>
    <t>19.1, 21.5</t>
  </si>
  <si>
    <t>TO252-4</t>
  </si>
  <si>
    <t>9, 6.5</t>
  </si>
  <si>
    <t>6.9, 5.1</t>
  </si>
  <si>
    <t>2.4, 2.2</t>
  </si>
  <si>
    <t>60, 60</t>
  </si>
  <si>
    <t>6.5, 3.9</t>
  </si>
  <si>
    <t>40, 110</t>
  </si>
  <si>
    <t>55, 130</t>
  </si>
  <si>
    <t>1130, 1030</t>
  </si>
  <si>
    <t>15, 15</t>
  </si>
  <si>
    <t>20.8, 19.4</t>
  </si>
  <si>
    <t>60V COMPLEMENTARY PAIR ENHANCEMENT MODE MOSFET</t>
  </si>
  <si>
    <t>Automotive</t>
  </si>
  <si>
    <t>3.1, 2.4</t>
  </si>
  <si>
    <t>85, 150</t>
  </si>
  <si>
    <t>120, 250</t>
  </si>
  <si>
    <t>731, 612</t>
  </si>
  <si>
    <t>11.5, 8.9</t>
  </si>
  <si>
    <t>PowerDI3333-8 (Type UXB)</t>
  </si>
  <si>
    <t>60, 20</t>
  </si>
  <si>
    <t>20, 12</t>
  </si>
  <si>
    <t>0.39, 2.9</t>
  </si>
  <si>
    <t>4000,</t>
  </si>
  <si>
    <t>4100, 72</t>
  </si>
  <si>
    <t>2.5, 1.25</t>
  </si>
  <si>
    <t>41, 443</t>
  </si>
  <si>
    <t>25,16</t>
  </si>
  <si>
    <t>U-DFN2020-6 (Type B)</t>
  </si>
  <si>
    <t>35, 35</t>
  </si>
  <si>
    <t>13, 12</t>
  </si>
  <si>
    <t>35, 45</t>
  </si>
  <si>
    <t>65, 65</t>
  </si>
  <si>
    <t>850, 985</t>
  </si>
  <si>
    <t>25, 25</t>
  </si>
  <si>
    <t>18.7, 19.2</t>
  </si>
  <si>
    <t>4.7, 3.9</t>
  </si>
  <si>
    <t>55, 105</t>
  </si>
  <si>
    <t>75, 125</t>
  </si>
  <si>
    <t>1063, 1021</t>
  </si>
  <si>
    <t>30, 30</t>
  </si>
  <si>
    <t>20.4, 24.2</t>
  </si>
  <si>
    <t>5.2, 4.7</t>
  </si>
  <si>
    <t>50, 60</t>
  </si>
  <si>
    <t>75, 100</t>
  </si>
  <si>
    <t>770, 1000</t>
  </si>
  <si>
    <t>17, 26</t>
  </si>
  <si>
    <t>5.1, 4.8</t>
  </si>
  <si>
    <t>45, 55</t>
  </si>
  <si>
    <t>70, 80</t>
  </si>
  <si>
    <t>1407, 1508</t>
  </si>
  <si>
    <t>24.2, 44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</si>
</sst>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BSS8402DW" TargetMode="External"/><Relationship Id="rId_hyperlink_2" Type="http://schemas.openxmlformats.org/officeDocument/2006/relationships/hyperlink" Target="https://www.diodes.com/assets/Datasheets/ds30380.pdf" TargetMode="External"/><Relationship Id="rId_hyperlink_3" Type="http://schemas.openxmlformats.org/officeDocument/2006/relationships/hyperlink" Target="https://www.diodes.com/part/view/DMC10H220LSD" TargetMode="External"/><Relationship Id="rId_hyperlink_4" Type="http://schemas.openxmlformats.org/officeDocument/2006/relationships/hyperlink" Target="https://www.diodes.com/assets/Datasheets/DMC10H220LSD.pdf" TargetMode="External"/><Relationship Id="rId_hyperlink_5" Type="http://schemas.openxmlformats.org/officeDocument/2006/relationships/hyperlink" Target="https://www.diodes.com/part/view/DMC4015SSD" TargetMode="External"/><Relationship Id="rId_hyperlink_6" Type="http://schemas.openxmlformats.org/officeDocument/2006/relationships/hyperlink" Target="https://www.diodes.com/assets/Datasheets/DMC4015SSD.pdf" TargetMode="External"/><Relationship Id="rId_hyperlink_7" Type="http://schemas.openxmlformats.org/officeDocument/2006/relationships/hyperlink" Target="https://www.diodes.com/part/view/DMC4028SSD" TargetMode="External"/><Relationship Id="rId_hyperlink_8" Type="http://schemas.openxmlformats.org/officeDocument/2006/relationships/hyperlink" Target="https://www.diodes.com/assets/Datasheets/DMC4028SSD.pdf" TargetMode="External"/><Relationship Id="rId_hyperlink_9" Type="http://schemas.openxmlformats.org/officeDocument/2006/relationships/hyperlink" Target="https://www.diodes.com/part/view/DMC4029SK4" TargetMode="External"/><Relationship Id="rId_hyperlink_10" Type="http://schemas.openxmlformats.org/officeDocument/2006/relationships/hyperlink" Target="https://www.diodes.com/assets/Datasheets/DMC4029SK4.pdf" TargetMode="External"/><Relationship Id="rId_hyperlink_11" Type="http://schemas.openxmlformats.org/officeDocument/2006/relationships/hyperlink" Target="https://www.diodes.com/part/view/DMC4029SSD" TargetMode="External"/><Relationship Id="rId_hyperlink_12" Type="http://schemas.openxmlformats.org/officeDocument/2006/relationships/hyperlink" Target="https://www.diodes.com/assets/Datasheets/DMC4029SSD.pdf" TargetMode="External"/><Relationship Id="rId_hyperlink_13" Type="http://schemas.openxmlformats.org/officeDocument/2006/relationships/hyperlink" Target="https://www.diodes.com/part/view/DMC4047LSD" TargetMode="External"/><Relationship Id="rId_hyperlink_14" Type="http://schemas.openxmlformats.org/officeDocument/2006/relationships/hyperlink" Target="https://www.diodes.com/assets/Datasheets/DMC4047LSD.pdf" TargetMode="External"/><Relationship Id="rId_hyperlink_15" Type="http://schemas.openxmlformats.org/officeDocument/2006/relationships/hyperlink" Target="https://www.diodes.com/part/view/DMC6040SSD" TargetMode="External"/><Relationship Id="rId_hyperlink_16" Type="http://schemas.openxmlformats.org/officeDocument/2006/relationships/hyperlink" Target="https://www.diodes.com/assets/Datasheets/DMC6040SSD.pdf" TargetMode="External"/><Relationship Id="rId_hyperlink_17" Type="http://schemas.openxmlformats.org/officeDocument/2006/relationships/hyperlink" Target="https://www.diodes.com/part/view/DMC6040SSDQ" TargetMode="External"/><Relationship Id="rId_hyperlink_18" Type="http://schemas.openxmlformats.org/officeDocument/2006/relationships/hyperlink" Target="https://www.diodes.com/assets/Datasheets/DMC6040SSDQ.pdf" TargetMode="External"/><Relationship Id="rId_hyperlink_19" Type="http://schemas.openxmlformats.org/officeDocument/2006/relationships/hyperlink" Target="https://www.diodes.com/part/view/DMC6070LND" TargetMode="External"/><Relationship Id="rId_hyperlink_20" Type="http://schemas.openxmlformats.org/officeDocument/2006/relationships/hyperlink" Target="https://www.diodes.com/assets/Datasheets/DMC6070LND.pdf" TargetMode="External"/><Relationship Id="rId_hyperlink_21" Type="http://schemas.openxmlformats.org/officeDocument/2006/relationships/hyperlink" Target="https://www.diodes.com/part/view/DMC67D8UFDBQ" TargetMode="External"/><Relationship Id="rId_hyperlink_22" Type="http://schemas.openxmlformats.org/officeDocument/2006/relationships/hyperlink" Target="https://www.diodes.com/assets/Datasheets/DMC67D8UFDBQ.pdf" TargetMode="External"/><Relationship Id="rId_hyperlink_23" Type="http://schemas.openxmlformats.org/officeDocument/2006/relationships/hyperlink" Target="https://www.diodes.com/part/view/DMG4511SK4" TargetMode="External"/><Relationship Id="rId_hyperlink_24" Type="http://schemas.openxmlformats.org/officeDocument/2006/relationships/hyperlink" Target="https://www.diodes.com/assets/Datasheets/DMG4511SK4.pdf" TargetMode="External"/><Relationship Id="rId_hyperlink_25" Type="http://schemas.openxmlformats.org/officeDocument/2006/relationships/hyperlink" Target="https://www.diodes.com/part/view/ZXMC4559DN8" TargetMode="External"/><Relationship Id="rId_hyperlink_26" Type="http://schemas.openxmlformats.org/officeDocument/2006/relationships/hyperlink" Target="https://www.diodes.com/assets/Datasheets/ZXMC4559DN8.pdf" TargetMode="External"/><Relationship Id="rId_hyperlink_27" Type="http://schemas.openxmlformats.org/officeDocument/2006/relationships/hyperlink" Target="https://www.diodes.com/part/view/ZXMC4A16DN8" TargetMode="External"/><Relationship Id="rId_hyperlink_28" Type="http://schemas.openxmlformats.org/officeDocument/2006/relationships/hyperlink" Target="https://www.diodes.com/assets/Datasheets/ZXMC4A16DN8.pdf" TargetMode="External"/><Relationship Id="rId_hyperlink_29" Type="http://schemas.openxmlformats.org/officeDocument/2006/relationships/hyperlink" Target="https://www.diodes.com/part/view/ZXMC6A09DN8" TargetMode="External"/><Relationship Id="rId_hyperlink_30" Type="http://schemas.openxmlformats.org/officeDocument/2006/relationships/hyperlink" Target="https://www.diodes.com/assets/Datasheets/ZXMC6A09DN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1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R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55.272" bestFit="true" customWidth="true" style="0"/>
    <col min="4" max="4" width="16.425" bestFit="true" customWidth="true" style="0"/>
    <col min="5" max="5" width="50.559" bestFit="true" customWidth="true" style="0"/>
    <col min="6" max="6" width="10.569" bestFit="true" customWidth="true" style="0"/>
    <col min="7" max="7" width="19.995" bestFit="true" customWidth="true" style="0"/>
    <col min="8" max="8" width="11.711" bestFit="true" customWidth="true" style="0"/>
    <col min="9" max="9" width="12.854" bestFit="true" customWidth="true" style="0"/>
    <col min="10" max="10" width="25.851" bestFit="true" customWidth="true" style="0"/>
    <col min="11" max="11" width="22.28" bestFit="true" customWidth="true" style="0"/>
    <col min="12" max="12" width="29.421" bestFit="true" customWidth="true" style="0"/>
    <col min="13" max="13" width="30.564" bestFit="true" customWidth="true" style="0"/>
    <col min="14" max="14" width="21.138" bestFit="true" customWidth="true" style="0"/>
    <col min="15" max="15" width="16.425" bestFit="true" customWidth="true" style="0"/>
    <col min="16" max="16" width="30.564" bestFit="true" customWidth="true" style="0"/>
    <col min="17" max="17" width="30.564" bestFit="true" customWidth="true" style="0"/>
    <col min="18" max="18" width="29.421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ESD Diodes (Y|N)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(±V)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A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A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(W)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(10V)(mΩ)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(4.5V)(mΩ)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GS(TH)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Max (V)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ISS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(pF)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ISS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Condition @|V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(V)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@ 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= 10V (nC)</t>
          </r>
        </is>
      </c>
      <c r="R1" s="1" t="s">
        <v>17</v>
      </c>
    </row>
    <row r="2" spans="1:18">
      <c r="A2" t="str">
        <f>Hyperlink("https://www.diodes.com/part/view/BSS8402DW","BSS8402DW")</f>
        <v>BSS8402DW</v>
      </c>
      <c r="B2" t="str">
        <f>Hyperlink("https://www.diodes.com/assets/Datasheets/ds30380.pdf","BSS8402DW Datasheet")</f>
        <v>BSS8402DW Datasheet</v>
      </c>
      <c r="C2" t="s">
        <v>18</v>
      </c>
      <c r="D2" t="s">
        <v>19</v>
      </c>
      <c r="E2" t="s">
        <v>20</v>
      </c>
      <c r="F2" t="s">
        <v>21</v>
      </c>
      <c r="G2" t="s">
        <v>22</v>
      </c>
      <c r="H2" t="s">
        <v>23</v>
      </c>
      <c r="I2" t="s">
        <v>24</v>
      </c>
      <c r="J2" t="s">
        <v>25</v>
      </c>
      <c r="K2">
        <v>0.2</v>
      </c>
      <c r="M2" t="s">
        <v>26</v>
      </c>
      <c r="N2" t="s">
        <v>27</v>
      </c>
      <c r="O2" t="s">
        <v>28</v>
      </c>
      <c r="P2" t="s">
        <v>29</v>
      </c>
      <c r="R2" t="s">
        <v>30</v>
      </c>
    </row>
    <row r="3" spans="1:18">
      <c r="A3" t="str">
        <f>Hyperlink("https://www.diodes.com/part/view/DMC10H220LSD","DMC10H220LSD")</f>
        <v>DMC10H220LSD</v>
      </c>
      <c r="B3" t="str">
        <f>Hyperlink("https://www.diodes.com/assets/Datasheets/DMC10H220LSD.pdf","DMC10H220LSD Datasheet")</f>
        <v>DMC10H220LSD Datasheet</v>
      </c>
      <c r="C3" t="s">
        <v>18</v>
      </c>
      <c r="D3" t="s">
        <v>22</v>
      </c>
      <c r="E3" t="s">
        <v>31</v>
      </c>
      <c r="F3" t="s">
        <v>21</v>
      </c>
      <c r="G3" t="s">
        <v>22</v>
      </c>
      <c r="H3" t="s">
        <v>32</v>
      </c>
      <c r="I3" t="s">
        <v>24</v>
      </c>
      <c r="J3" t="s">
        <v>33</v>
      </c>
      <c r="K3" t="s">
        <v>34</v>
      </c>
      <c r="L3" t="s">
        <v>35</v>
      </c>
      <c r="M3" t="s">
        <v>36</v>
      </c>
      <c r="N3" t="s">
        <v>37</v>
      </c>
      <c r="O3" t="s">
        <v>38</v>
      </c>
      <c r="P3" t="s">
        <v>39</v>
      </c>
      <c r="Q3" t="s">
        <v>40</v>
      </c>
      <c r="R3" t="s">
        <v>41</v>
      </c>
    </row>
    <row r="4" spans="1:18">
      <c r="A4" t="str">
        <f>Hyperlink("https://www.diodes.com/part/view/DMC4015SSD","DMC4015SSD")</f>
        <v>DMC4015SSD</v>
      </c>
      <c r="B4" t="str">
        <f>Hyperlink("https://www.diodes.com/assets/Datasheets/DMC4015SSD.pdf","DMC4015SSD Datasheet")</f>
        <v>DMC4015SSD Datasheet</v>
      </c>
      <c r="C4" t="s">
        <v>18</v>
      </c>
      <c r="D4" t="s">
        <v>19</v>
      </c>
      <c r="E4" t="s">
        <v>20</v>
      </c>
      <c r="F4" t="s">
        <v>21</v>
      </c>
      <c r="G4" t="s">
        <v>22</v>
      </c>
      <c r="H4" t="s">
        <v>42</v>
      </c>
      <c r="I4" t="s">
        <v>24</v>
      </c>
      <c r="J4" t="s">
        <v>43</v>
      </c>
      <c r="K4">
        <v>1.7</v>
      </c>
      <c r="L4" t="s">
        <v>44</v>
      </c>
      <c r="M4" t="s">
        <v>45</v>
      </c>
      <c r="N4" t="s">
        <v>37</v>
      </c>
      <c r="O4" t="s">
        <v>46</v>
      </c>
      <c r="P4" t="s">
        <v>24</v>
      </c>
      <c r="Q4" t="s">
        <v>47</v>
      </c>
      <c r="R4" t="s">
        <v>41</v>
      </c>
    </row>
    <row r="5" spans="1:18">
      <c r="A5" t="str">
        <f>Hyperlink("https://www.diodes.com/part/view/DMC4028SSD","DMC4028SSD")</f>
        <v>DMC4028SSD</v>
      </c>
      <c r="B5" t="str">
        <f>Hyperlink("https://www.diodes.com/assets/Datasheets/DMC4028SSD.pdf","DMC4028SSD Datasheet")</f>
        <v>DMC4028SSD Datasheet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42</v>
      </c>
      <c r="I5" t="s">
        <v>24</v>
      </c>
      <c r="J5" t="s">
        <v>48</v>
      </c>
      <c r="K5">
        <v>1.8</v>
      </c>
      <c r="L5" t="s">
        <v>49</v>
      </c>
      <c r="M5" t="s">
        <v>50</v>
      </c>
      <c r="N5" t="s">
        <v>37</v>
      </c>
      <c r="O5" t="s">
        <v>51</v>
      </c>
      <c r="P5" t="s">
        <v>24</v>
      </c>
      <c r="Q5" t="s">
        <v>52</v>
      </c>
      <c r="R5" t="s">
        <v>41</v>
      </c>
    </row>
    <row r="6" spans="1:18">
      <c r="A6" t="str">
        <f>Hyperlink("https://www.diodes.com/part/view/DMC4029SK4","DMC4029SK4")</f>
        <v>DMC4029SK4</v>
      </c>
      <c r="B6" t="str">
        <f>Hyperlink("https://www.diodes.com/assets/Datasheets/DMC4029SK4.pdf","DMC4029SK4 Datasheet")</f>
        <v>DMC4029SK4 Datasheet</v>
      </c>
      <c r="C6" t="s">
        <v>18</v>
      </c>
      <c r="D6" t="s">
        <v>22</v>
      </c>
      <c r="E6" t="s">
        <v>31</v>
      </c>
      <c r="F6" t="s">
        <v>21</v>
      </c>
      <c r="G6" t="s">
        <v>22</v>
      </c>
      <c r="H6" t="s">
        <v>42</v>
      </c>
      <c r="I6" t="s">
        <v>24</v>
      </c>
      <c r="J6" t="s">
        <v>53</v>
      </c>
      <c r="K6">
        <v>2.9</v>
      </c>
      <c r="L6" t="s">
        <v>54</v>
      </c>
      <c r="M6" t="s">
        <v>55</v>
      </c>
      <c r="N6" t="s">
        <v>37</v>
      </c>
      <c r="O6" t="s">
        <v>56</v>
      </c>
      <c r="P6" t="s">
        <v>24</v>
      </c>
      <c r="Q6" t="s">
        <v>57</v>
      </c>
      <c r="R6" t="s">
        <v>58</v>
      </c>
    </row>
    <row r="7" spans="1:18">
      <c r="A7" t="str">
        <f>Hyperlink("https://www.diodes.com/part/view/DMC4029SSD","DMC4029SSD")</f>
        <v>DMC4029SSD</v>
      </c>
      <c r="B7" t="str">
        <f>Hyperlink("https://www.diodes.com/assets/Datasheets/DMC4029SSD.pdf","DMC4029SSD Datasheet")</f>
        <v>DMC4029SSD Datasheet</v>
      </c>
      <c r="C7" t="s">
        <v>18</v>
      </c>
      <c r="D7" t="s">
        <v>19</v>
      </c>
      <c r="E7" t="s">
        <v>20</v>
      </c>
      <c r="F7" t="s">
        <v>21</v>
      </c>
      <c r="G7" t="s">
        <v>22</v>
      </c>
      <c r="H7" t="s">
        <v>42</v>
      </c>
      <c r="I7" t="s">
        <v>24</v>
      </c>
      <c r="J7" t="s">
        <v>59</v>
      </c>
      <c r="K7">
        <v>1.8</v>
      </c>
      <c r="L7" t="s">
        <v>54</v>
      </c>
      <c r="M7" t="s">
        <v>55</v>
      </c>
      <c r="N7" t="s">
        <v>37</v>
      </c>
      <c r="O7" t="s">
        <v>56</v>
      </c>
      <c r="P7" t="s">
        <v>24</v>
      </c>
      <c r="Q7" t="s">
        <v>57</v>
      </c>
      <c r="R7" t="s">
        <v>41</v>
      </c>
    </row>
    <row r="8" spans="1:18">
      <c r="A8" t="str">
        <f>Hyperlink("https://www.diodes.com/part/view/DMC4047LSD","DMC4047LSD")</f>
        <v>DMC4047LSD</v>
      </c>
      <c r="B8" t="str">
        <f>Hyperlink("https://www.diodes.com/assets/Datasheets/DMC4047LSD.pdf","DMC4047LSD Datasheet")</f>
        <v>DMC4047LSD Datasheet</v>
      </c>
      <c r="C8" t="s">
        <v>18</v>
      </c>
      <c r="D8" t="s">
        <v>19</v>
      </c>
      <c r="E8" t="s">
        <v>20</v>
      </c>
      <c r="F8" t="s">
        <v>21</v>
      </c>
      <c r="G8" t="s">
        <v>22</v>
      </c>
      <c r="H8" t="s">
        <v>42</v>
      </c>
      <c r="I8" t="s">
        <v>24</v>
      </c>
      <c r="J8" t="s">
        <v>60</v>
      </c>
      <c r="K8">
        <v>1.8</v>
      </c>
      <c r="L8" t="s">
        <v>54</v>
      </c>
      <c r="M8" t="s">
        <v>55</v>
      </c>
      <c r="N8" t="s">
        <v>61</v>
      </c>
      <c r="O8" t="s">
        <v>56</v>
      </c>
      <c r="P8" t="s">
        <v>24</v>
      </c>
      <c r="Q8" t="s">
        <v>57</v>
      </c>
      <c r="R8" t="s">
        <v>41</v>
      </c>
    </row>
    <row r="9" spans="1:18">
      <c r="A9" t="str">
        <f>Hyperlink("https://www.diodes.com/part/view/DMC6040SSD","DMC6040SSD")</f>
        <v>DMC6040SSD</v>
      </c>
      <c r="B9" t="str">
        <f>Hyperlink("https://www.diodes.com/assets/Datasheets/DMC6040SSD.pdf","DMC6040SSD Datasheet")</f>
        <v>DMC6040SSD Datasheet</v>
      </c>
      <c r="C9" t="s">
        <v>18</v>
      </c>
      <c r="D9" t="s">
        <v>19</v>
      </c>
      <c r="E9" t="s">
        <v>31</v>
      </c>
      <c r="F9" t="s">
        <v>21</v>
      </c>
      <c r="G9" t="s">
        <v>22</v>
      </c>
      <c r="H9" t="s">
        <v>62</v>
      </c>
      <c r="I9" t="s">
        <v>24</v>
      </c>
      <c r="J9" t="s">
        <v>63</v>
      </c>
      <c r="K9">
        <v>1.56</v>
      </c>
      <c r="L9" t="s">
        <v>64</v>
      </c>
      <c r="M9" t="s">
        <v>65</v>
      </c>
      <c r="N9" t="s">
        <v>37</v>
      </c>
      <c r="O9" t="s">
        <v>66</v>
      </c>
      <c r="P9" t="s">
        <v>67</v>
      </c>
      <c r="Q9" t="s">
        <v>68</v>
      </c>
      <c r="R9" t="s">
        <v>41</v>
      </c>
    </row>
    <row r="10" spans="1:18">
      <c r="A10" t="str">
        <f>Hyperlink("https://www.diodes.com/part/view/DMC6040SSDQ","DMC6040SSDQ")</f>
        <v>DMC6040SSDQ</v>
      </c>
      <c r="B10" t="str">
        <f>Hyperlink("https://www.diodes.com/assets/Datasheets/DMC6040SSDQ.pdf","DMC6040SSDQ Datasheet")</f>
        <v>DMC6040SSDQ Datasheet</v>
      </c>
      <c r="C10" t="s">
        <v>69</v>
      </c>
      <c r="D10" t="s">
        <v>19</v>
      </c>
      <c r="E10" t="s">
        <v>70</v>
      </c>
      <c r="F10" t="s">
        <v>21</v>
      </c>
      <c r="G10" t="s">
        <v>22</v>
      </c>
      <c r="H10" t="s">
        <v>62</v>
      </c>
      <c r="I10" t="s">
        <v>24</v>
      </c>
      <c r="J10" t="s">
        <v>63</v>
      </c>
      <c r="K10">
        <v>1.56</v>
      </c>
      <c r="L10" t="s">
        <v>64</v>
      </c>
      <c r="M10" t="s">
        <v>65</v>
      </c>
      <c r="N10" t="s">
        <v>37</v>
      </c>
      <c r="O10" t="s">
        <v>66</v>
      </c>
      <c r="P10" t="s">
        <v>67</v>
      </c>
      <c r="Q10" t="s">
        <v>68</v>
      </c>
      <c r="R10" t="s">
        <v>41</v>
      </c>
    </row>
    <row r="11" spans="1:18">
      <c r="A11" t="str">
        <f>Hyperlink("https://www.diodes.com/part/view/DMC6070LND","DMC6070LND")</f>
        <v>DMC6070LND</v>
      </c>
      <c r="B11" t="str">
        <f>Hyperlink("https://www.diodes.com/assets/Datasheets/DMC6070LND.pdf","DMC6070LND Datasheet")</f>
        <v>DMC6070LND Datasheet</v>
      </c>
      <c r="C11" t="s">
        <v>18</v>
      </c>
      <c r="D11" t="s">
        <v>22</v>
      </c>
      <c r="E11" t="s">
        <v>31</v>
      </c>
      <c r="F11" t="s">
        <v>21</v>
      </c>
      <c r="G11" t="s">
        <v>22</v>
      </c>
      <c r="H11" t="s">
        <v>62</v>
      </c>
      <c r="I11" t="s">
        <v>24</v>
      </c>
      <c r="J11" t="s">
        <v>71</v>
      </c>
      <c r="K11">
        <v>1.4</v>
      </c>
      <c r="L11" t="s">
        <v>72</v>
      </c>
      <c r="M11" t="s">
        <v>73</v>
      </c>
      <c r="N11" t="s">
        <v>37</v>
      </c>
      <c r="O11" t="s">
        <v>74</v>
      </c>
      <c r="P11" t="s">
        <v>24</v>
      </c>
      <c r="Q11" t="s">
        <v>75</v>
      </c>
      <c r="R11" t="s">
        <v>76</v>
      </c>
    </row>
    <row r="12" spans="1:18">
      <c r="A12" t="str">
        <f>Hyperlink("https://www.diodes.com/part/view/DMC67D8UFDBQ","DMC67D8UFDBQ")</f>
        <v>DMC67D8UFDBQ</v>
      </c>
      <c r="B12" t="str">
        <f>Hyperlink("https://www.diodes.com/assets/Datasheets/DMC67D8UFDBQ.pdf","DMC67D8UFDBQ Datasheet")</f>
        <v>DMC67D8UFDBQ Datasheet</v>
      </c>
      <c r="C12" t="s">
        <v>18</v>
      </c>
      <c r="D12" t="s">
        <v>19</v>
      </c>
      <c r="E12" t="s">
        <v>70</v>
      </c>
      <c r="F12" t="s">
        <v>21</v>
      </c>
      <c r="G12" t="s">
        <v>19</v>
      </c>
      <c r="H12" t="s">
        <v>77</v>
      </c>
      <c r="I12" t="s">
        <v>78</v>
      </c>
      <c r="J12" t="s">
        <v>79</v>
      </c>
      <c r="K12">
        <v>0.89</v>
      </c>
      <c r="L12" t="s">
        <v>80</v>
      </c>
      <c r="M12" t="s">
        <v>81</v>
      </c>
      <c r="N12" t="s">
        <v>82</v>
      </c>
      <c r="O12" t="s">
        <v>83</v>
      </c>
      <c r="P12" t="s">
        <v>84</v>
      </c>
      <c r="R12" t="s">
        <v>85</v>
      </c>
    </row>
    <row r="13" spans="1:18">
      <c r="A13" t="str">
        <f>Hyperlink("https://www.diodes.com/part/view/DMG4511SK4","DMG4511SK4")</f>
        <v>DMG4511SK4</v>
      </c>
      <c r="B13" t="str">
        <f>Hyperlink("https://www.diodes.com/assets/Datasheets/DMG4511SK4.pdf","DMG4511SK4 Datasheet")</f>
        <v>DMG4511SK4 Datasheet</v>
      </c>
      <c r="C13" t="s">
        <v>18</v>
      </c>
      <c r="D13" t="s">
        <v>19</v>
      </c>
      <c r="E13" t="s">
        <v>20</v>
      </c>
      <c r="F13" t="s">
        <v>21</v>
      </c>
      <c r="G13" t="s">
        <v>22</v>
      </c>
      <c r="H13" t="s">
        <v>86</v>
      </c>
      <c r="I13" t="s">
        <v>24</v>
      </c>
      <c r="J13" t="s">
        <v>87</v>
      </c>
      <c r="K13">
        <v>4.1</v>
      </c>
      <c r="L13" t="s">
        <v>88</v>
      </c>
      <c r="M13" t="s">
        <v>89</v>
      </c>
      <c r="N13" t="s">
        <v>37</v>
      </c>
      <c r="O13" t="s">
        <v>90</v>
      </c>
      <c r="P13" t="s">
        <v>91</v>
      </c>
      <c r="Q13" t="s">
        <v>92</v>
      </c>
      <c r="R13" t="s">
        <v>58</v>
      </c>
    </row>
    <row r="14" spans="1:18">
      <c r="A14" t="str">
        <f>Hyperlink("https://www.diodes.com/part/view/ZXMC4559DN8","ZXMC4559DN8")</f>
        <v>ZXMC4559DN8</v>
      </c>
      <c r="B14" t="str">
        <f>Hyperlink("https://www.diodes.com/assets/Datasheets/ZXMC4559DN8.pdf","ZXMC4559DN8 Datasheet")</f>
        <v>ZXMC4559DN8 Datasheet</v>
      </c>
      <c r="C14" t="s">
        <v>18</v>
      </c>
      <c r="D14" t="s">
        <v>19</v>
      </c>
      <c r="E14" t="s">
        <v>20</v>
      </c>
      <c r="F14" t="s">
        <v>21</v>
      </c>
      <c r="G14" t="s">
        <v>22</v>
      </c>
      <c r="H14" t="s">
        <v>62</v>
      </c>
      <c r="I14" t="s">
        <v>24</v>
      </c>
      <c r="J14" t="s">
        <v>93</v>
      </c>
      <c r="K14">
        <v>2.1</v>
      </c>
      <c r="L14" t="s">
        <v>94</v>
      </c>
      <c r="M14" t="s">
        <v>95</v>
      </c>
      <c r="N14" t="s">
        <v>34</v>
      </c>
      <c r="O14" t="s">
        <v>96</v>
      </c>
      <c r="P14" t="s">
        <v>97</v>
      </c>
      <c r="Q14" t="s">
        <v>98</v>
      </c>
      <c r="R14" t="s">
        <v>41</v>
      </c>
    </row>
    <row r="15" spans="1:18">
      <c r="A15" t="str">
        <f>Hyperlink("https://www.diodes.com/part/view/ZXMC4A16DN8","ZXMC4A16DN8")</f>
        <v>ZXMC4A16DN8</v>
      </c>
      <c r="B15" t="str">
        <f>Hyperlink("https://www.diodes.com/assets/Datasheets/ZXMC4A16DN8.pdf","ZXMC4A16DN8 Datasheet")</f>
        <v>ZXMC4A16DN8 Datasheet</v>
      </c>
      <c r="C15" t="s">
        <v>18</v>
      </c>
      <c r="D15" t="s">
        <v>19</v>
      </c>
      <c r="E15" t="s">
        <v>20</v>
      </c>
      <c r="F15" t="s">
        <v>21</v>
      </c>
      <c r="G15" t="s">
        <v>22</v>
      </c>
      <c r="H15" t="s">
        <v>42</v>
      </c>
      <c r="I15" t="s">
        <v>24</v>
      </c>
      <c r="J15" t="s">
        <v>99</v>
      </c>
      <c r="K15">
        <v>1.8</v>
      </c>
      <c r="L15" t="s">
        <v>100</v>
      </c>
      <c r="M15" t="s">
        <v>101</v>
      </c>
      <c r="N15" t="s">
        <v>34</v>
      </c>
      <c r="O15" t="s">
        <v>102</v>
      </c>
      <c r="P15" t="s">
        <v>42</v>
      </c>
      <c r="Q15" t="s">
        <v>103</v>
      </c>
      <c r="R15" t="s">
        <v>41</v>
      </c>
    </row>
    <row r="16" spans="1:18">
      <c r="A16" t="str">
        <f>Hyperlink("https://www.diodes.com/part/view/ZXMC6A09DN8","ZXMC6A09DN8")</f>
        <v>ZXMC6A09DN8</v>
      </c>
      <c r="B16" t="str">
        <f>Hyperlink("https://www.diodes.com/assets/Datasheets/ZXMC6A09DN8.pdf","ZXMC6A09DN8 Datasheet")</f>
        <v>ZXMC6A09DN8 Datasheet</v>
      </c>
      <c r="C16" t="s">
        <v>18</v>
      </c>
      <c r="D16" t="s">
        <v>19</v>
      </c>
      <c r="E16" t="s">
        <v>31</v>
      </c>
      <c r="F16" t="s">
        <v>21</v>
      </c>
      <c r="G16" t="s">
        <v>22</v>
      </c>
      <c r="H16" t="s">
        <v>62</v>
      </c>
      <c r="I16" t="s">
        <v>24</v>
      </c>
      <c r="J16" t="s">
        <v>104</v>
      </c>
      <c r="K16">
        <v>1.8</v>
      </c>
      <c r="L16" t="s">
        <v>105</v>
      </c>
      <c r="M16" t="s">
        <v>106</v>
      </c>
      <c r="N16" t="s">
        <v>34</v>
      </c>
      <c r="O16" t="s">
        <v>107</v>
      </c>
      <c r="P16" t="s">
        <v>67</v>
      </c>
      <c r="Q16" t="s">
        <v>108</v>
      </c>
      <c r="R16" t="s">
        <v>41</v>
      </c>
    </row>
  </sheetData>
  <hyperlinks>
    <hyperlink ref="A2" r:id="rId_hyperlink_1" tooltip="BSS8402DW" display="BSS8402DW"/>
    <hyperlink ref="B2" r:id="rId_hyperlink_2" tooltip="BSS8402DW Datasheet" display="BSS8402DW Datasheet"/>
    <hyperlink ref="A3" r:id="rId_hyperlink_3" tooltip="DMC10H220LSD" display="DMC10H220LSD"/>
    <hyperlink ref="B3" r:id="rId_hyperlink_4" tooltip="DMC10H220LSD Datasheet" display="DMC10H220LSD Datasheet"/>
    <hyperlink ref="A4" r:id="rId_hyperlink_5" tooltip="DMC4015SSD" display="DMC4015SSD"/>
    <hyperlink ref="B4" r:id="rId_hyperlink_6" tooltip="DMC4015SSD Datasheet" display="DMC4015SSD Datasheet"/>
    <hyperlink ref="A5" r:id="rId_hyperlink_7" tooltip="DMC4028SSD" display="DMC4028SSD"/>
    <hyperlink ref="B5" r:id="rId_hyperlink_8" tooltip="DMC4028SSD Datasheet" display="DMC4028SSD Datasheet"/>
    <hyperlink ref="A6" r:id="rId_hyperlink_9" tooltip="DMC4029SK4" display="DMC4029SK4"/>
    <hyperlink ref="B6" r:id="rId_hyperlink_10" tooltip="DMC4029SK4 Datasheet" display="DMC4029SK4 Datasheet"/>
    <hyperlink ref="A7" r:id="rId_hyperlink_11" tooltip="DMC4029SSD" display="DMC4029SSD"/>
    <hyperlink ref="B7" r:id="rId_hyperlink_12" tooltip="DMC4029SSD Datasheet" display="DMC4029SSD Datasheet"/>
    <hyperlink ref="A8" r:id="rId_hyperlink_13" tooltip="DMC4047LSD" display="DMC4047LSD"/>
    <hyperlink ref="B8" r:id="rId_hyperlink_14" tooltip="DMC4047LSD Datasheet" display="DMC4047LSD Datasheet"/>
    <hyperlink ref="A9" r:id="rId_hyperlink_15" tooltip="DMC6040SSD" display="DMC6040SSD"/>
    <hyperlink ref="B9" r:id="rId_hyperlink_16" tooltip="DMC6040SSD Datasheet" display="DMC6040SSD Datasheet"/>
    <hyperlink ref="A10" r:id="rId_hyperlink_17" tooltip="DMC6040SSDQ" display="DMC6040SSDQ"/>
    <hyperlink ref="B10" r:id="rId_hyperlink_18" tooltip="DMC6040SSDQ Datasheet" display="DMC6040SSDQ Datasheet"/>
    <hyperlink ref="A11" r:id="rId_hyperlink_19" tooltip="DMC6070LND" display="DMC6070LND"/>
    <hyperlink ref="B11" r:id="rId_hyperlink_20" tooltip="DMC6070LND Datasheet" display="DMC6070LND Datasheet"/>
    <hyperlink ref="A12" r:id="rId_hyperlink_21" tooltip="DMC67D8UFDBQ" display="DMC67D8UFDBQ"/>
    <hyperlink ref="B12" r:id="rId_hyperlink_22" tooltip="DMC67D8UFDBQ Datasheet" display="DMC67D8UFDBQ Datasheet"/>
    <hyperlink ref="A13" r:id="rId_hyperlink_23" tooltip="DMG4511SK4" display="DMG4511SK4"/>
    <hyperlink ref="B13" r:id="rId_hyperlink_24" tooltip="DMG4511SK4 Datasheet" display="DMG4511SK4 Datasheet"/>
    <hyperlink ref="A14" r:id="rId_hyperlink_25" tooltip="ZXMC4559DN8" display="ZXMC4559DN8"/>
    <hyperlink ref="B14" r:id="rId_hyperlink_26" tooltip="ZXMC4559DN8 Datasheet" display="ZXMC4559DN8 Datasheet"/>
    <hyperlink ref="A15" r:id="rId_hyperlink_27" tooltip="ZXMC4A16DN8" display="ZXMC4A16DN8"/>
    <hyperlink ref="B15" r:id="rId_hyperlink_28" tooltip="ZXMC4A16DN8 Datasheet" display="ZXMC4A16DN8 Datasheet"/>
    <hyperlink ref="A16" r:id="rId_hyperlink_29" tooltip="ZXMC6A09DN8" display="ZXMC6A09DN8"/>
    <hyperlink ref="B16" r:id="rId_hyperlink_30" tooltip="ZXMC6A09DN8 Datasheet" display="ZXMC6A09DN8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2024-04-19T10:25:31-05:00</dcterms:created>
  <dcterms:modified xsi:type="dcterms:W3CDTF">2024-04-19T10:25:31-05:00</dcterms:modified>
  <dc:title>Untitled Spreadsheet</dc:title>
  <dc:description/>
  <dc:subject/>
  <cp:keywords/>
  <cp:category/>
</cp:coreProperties>
</file>