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<sst xmlns="http://schemas.openxmlformats.org/spreadsheetml/2006/main" uniqueCount="180">
  <si>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</si>
  <si>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</si>
  <si>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</si>
  <si>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</si>
  <si>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</si>
  <si>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</si>
  <si>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</si>
  <si>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</si>
  <si>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</si>
  <si>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</si>
  <si>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</si>
  <si>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</si>
  <si>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</si>
  <si>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</si>
  <si>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Condition @|V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</si>
  <si>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</si>
  <si>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</si>
  <si>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t>Packages</t>
  </si>
  <si>
    <t>COMPLEMENTARY PAIR ENHANCEMENT MODE MOSFET</t>
  </si>
  <si>
    <t>No</t>
  </si>
  <si>
    <t>Standard</t>
  </si>
  <si>
    <t>N+P</t>
  </si>
  <si>
    <t>30, 30</t>
  </si>
  <si>
    <t>20, 20</t>
  </si>
  <si>
    <t>21, 15</t>
  </si>
  <si>
    <t>12, 25</t>
  </si>
  <si>
    <t>17, 38</t>
  </si>
  <si>
    <t>2, 2.4</t>
  </si>
  <si>
    <t>1184, 1188</t>
  </si>
  <si>
    <t>15, 15</t>
  </si>
  <si>
    <t>9.5, 9.5</t>
  </si>
  <si>
    <t>21, 19.7</t>
  </si>
  <si>
    <t>PowerDI3333-8 (Type UXC)</t>
  </si>
  <si>
    <t>9, 6.8</t>
  </si>
  <si>
    <t>16, 28</t>
  </si>
  <si>
    <t>20, 38</t>
  </si>
  <si>
    <t>PowerDI3333-8 (Type UXB)</t>
  </si>
  <si>
    <t>Yes</t>
  </si>
  <si>
    <t>8.2, 6.2</t>
  </si>
  <si>
    <t>3, 3</t>
  </si>
  <si>
    <t>1415, 1241</t>
  </si>
  <si>
    <t>11.3, 10.9</t>
  </si>
  <si>
    <t>25.1, 22</t>
  </si>
  <si>
    <t>SO-8</t>
  </si>
  <si>
    <t>8.5, 7</t>
  </si>
  <si>
    <t>21, 39</t>
  </si>
  <si>
    <t>32, 53</t>
  </si>
  <si>
    <t>2.1, 2.2</t>
  </si>
  <si>
    <t>767, 1002</t>
  </si>
  <si>
    <t>10, 10</t>
  </si>
  <si>
    <t>7.8, 10.1</t>
  </si>
  <si>
    <t>16.1, 21.1</t>
  </si>
  <si>
    <t>Automotive</t>
  </si>
  <si>
    <t>25, 25</t>
  </si>
  <si>
    <t>35, 38</t>
  </si>
  <si>
    <t>500, 1188</t>
  </si>
  <si>
    <t>4.6, 9.5</t>
  </si>
  <si>
    <t>9.8, 19.7</t>
  </si>
  <si>
    <t>7.2, 6.8</t>
  </si>
  <si>
    <t>25, 28</t>
  </si>
  <si>
    <t>30V COMPLEMENTARY ENHANCEMENT MODE MOSFET</t>
  </si>
  <si>
    <t>8.5, 5.5</t>
  </si>
  <si>
    <t>20, 45</t>
  </si>
  <si>
    <t>32, 85</t>
  </si>
  <si>
    <t>2, 2</t>
  </si>
  <si>
    <t>501, 590</t>
  </si>
  <si>
    <t>25,25</t>
  </si>
  <si>
    <t>4.6, 5.1</t>
  </si>
  <si>
    <t>9.8, 10.5</t>
  </si>
  <si>
    <t>On Request</t>
  </si>
  <si>
    <t>7.1, 7.4</t>
  </si>
  <si>
    <t>28, 25</t>
  </si>
  <si>
    <t>45, 41</t>
  </si>
  <si>
    <t>472, 1678</t>
  </si>
  <si>
    <t>5.2, 16.4</t>
  </si>
  <si>
    <t>10.5, 31.6</t>
  </si>
  <si>
    <t>7.2, 7.6</t>
  </si>
  <si>
    <t>27, 25</t>
  </si>
  <si>
    <t>35, 41</t>
  </si>
  <si>
    <t>641, 1241</t>
  </si>
  <si>
    <t>6, 10.9</t>
  </si>
  <si>
    <t>13.2, 22</t>
  </si>
  <si>
    <t>30V COMPLEMENTARY PAIR ENHANCEMENT MODE MOSFET</t>
  </si>
  <si>
    <t>8.1, 7</t>
  </si>
  <si>
    <t>32, 39</t>
  </si>
  <si>
    <t>46, 53</t>
  </si>
  <si>
    <t>404.5, 1002</t>
  </si>
  <si>
    <t>, 10.1</t>
  </si>
  <si>
    <t>9.2, 21.1</t>
  </si>
  <si>
    <t>12, 12</t>
  </si>
  <si>
    <t>3.6, 2.8</t>
  </si>
  <si>
    <t>60, 95</t>
  </si>
  <si>
    <t>100 ,140</t>
  </si>
  <si>
    <t>1.8, 2.1</t>
  </si>
  <si>
    <t>395, 324</t>
  </si>
  <si>
    <t>5.6, 4.4</t>
  </si>
  <si>
    <t>11.3, 8.6</t>
  </si>
  <si>
    <t>TSOT26</t>
  </si>
  <si>
    <t>100, 140</t>
  </si>
  <si>
    <t>3.4, 2.7</t>
  </si>
  <si>
    <t>1.8, 2.2</t>
  </si>
  <si>
    <t>278, 287</t>
  </si>
  <si>
    <t>3.5, 3.5</t>
  </si>
  <si>
    <t>6.6, 6.8</t>
  </si>
  <si>
    <t>4.6, 3.3</t>
  </si>
  <si>
    <t>50, 95</t>
  </si>
  <si>
    <t>90, 140</t>
  </si>
  <si>
    <t>2.5, 2.5</t>
  </si>
  <si>
    <t>190, 254</t>
  </si>
  <si>
    <t>2.1, 3.1</t>
  </si>
  <si>
    <t>4.5, 6.5</t>
  </si>
  <si>
    <t>0.4, 0.22</t>
  </si>
  <si>
    <t>1500 ,5000</t>
  </si>
  <si>
    <t>1, 1</t>
  </si>
  <si>
    <t>22.6, 21.8</t>
  </si>
  <si>
    <t>0.38, 0.35</t>
  </si>
  <si>
    <t>X2-DFN0806-6</t>
  </si>
  <si>
    <t>0.22, 0.2</t>
  </si>
  <si>
    <t>1500, 5000</t>
  </si>
  <si>
    <t>SOT963</t>
  </si>
  <si>
    <t>0.65, 0.45</t>
  </si>
  <si>
    <t>400, 900</t>
  </si>
  <si>
    <t>700, 1700</t>
  </si>
  <si>
    <t>1.6, 2.6</t>
  </si>
  <si>
    <t>54, 55</t>
  </si>
  <si>
    <t>0.6, 0.6</t>
  </si>
  <si>
    <t>1.4, 1.3</t>
  </si>
  <si>
    <t>SOT363</t>
  </si>
  <si>
    <t>0.8, 0.55</t>
  </si>
  <si>
    <t>50, 19</t>
  </si>
  <si>
    <t>0.5, 0.36</t>
  </si>
  <si>
    <t>1.2, 0.8</t>
  </si>
  <si>
    <t>8, 8</t>
  </si>
  <si>
    <t>1.1, 0.7</t>
  </si>
  <si>
    <t>460, 1000</t>
  </si>
  <si>
    <t>0.95, 1.1</t>
  </si>
  <si>
    <t>65.9, 83</t>
  </si>
  <si>
    <t>25, 30</t>
  </si>
  <si>
    <t>0.9, 0.9</t>
  </si>
  <si>
    <t>X2-DFN1310-6 (Type B)</t>
  </si>
  <si>
    <t>3.8, 2.5</t>
  </si>
  <si>
    <t>55, 110</t>
  </si>
  <si>
    <t>65, 142</t>
  </si>
  <si>
    <t>1.5, 1.2</t>
  </si>
  <si>
    <t>422, 541</t>
  </si>
  <si>
    <t>5.4, 6.5</t>
  </si>
  <si>
    <t>12.3, 13.8</t>
  </si>
  <si>
    <t>6.4, 5.4</t>
  </si>
  <si>
    <t>35, 48</t>
  </si>
  <si>
    <t>50, 70</t>
  </si>
  <si>
    <t>796, 970</t>
  </si>
  <si>
    <t>9.2, 12.9 (@5V)</t>
  </si>
  <si>
    <t>17.5, 24.9</t>
  </si>
  <si>
    <t>Automotive (Q)</t>
  </si>
  <si>
    <t>50,70</t>
  </si>
  <si>
    <t>25, 15</t>
  </si>
  <si>
    <t>5.4, 4.4</t>
  </si>
  <si>
    <t>65, 110</t>
  </si>
  <si>
    <t>600, 630</t>
  </si>
  <si>
    <t>6.9, 8.3 (@5V)</t>
  </si>
  <si>
    <t>12.2, 15.8</t>
  </si>
  <si>
    <t>7.6, 6.3</t>
  </si>
  <si>
    <t>25, 35</t>
  </si>
  <si>
    <t>30, 50</t>
  </si>
  <si>
    <t>1800, 1603</t>
  </si>
  <si>
    <t>19.4, 25 (@5V)</t>
  </si>
  <si>
    <t>36, 45</t>
  </si>
  <si>
    <t>3.7, 2.7</t>
  </si>
  <si>
    <t>120, 210</t>
  </si>
  <si>
    <t>180, 330</t>
  </si>
  <si>
    <t>190, 206</t>
  </si>
  <si>
    <t>2.3, 3.8</t>
  </si>
  <si>
    <t>3.9, 6.4</t>
  </si>
  <si>
    <t>W-DFN3020-8 (Type B)</t>
  </si>
  <si>
    <t>30V SO8 Complementary dual enhancement mode MOSFET</t>
  </si>
  <si>
    <t>7.3, 5.3</t>
  </si>
  <si>
    <t>24, 45</t>
  </si>
  <si>
    <t>39, 80</t>
  </si>
  <si>
    <t>608, 670</t>
  </si>
  <si>
    <t>12.9, 12.7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</si>
</sst>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C3016LDV" TargetMode="External"/><Relationship Id="rId_hyperlink_2" Type="http://schemas.openxmlformats.org/officeDocument/2006/relationships/hyperlink" Target="https://www.diodes.com/assets/Datasheets/DMC3016LDV.pdf" TargetMode="External"/><Relationship Id="rId_hyperlink_3" Type="http://schemas.openxmlformats.org/officeDocument/2006/relationships/hyperlink" Target="https://www.diodes.com/part/view/DMC3016LNS" TargetMode="External"/><Relationship Id="rId_hyperlink_4" Type="http://schemas.openxmlformats.org/officeDocument/2006/relationships/hyperlink" Target="https://www.diodes.com/assets/Datasheets/DMC3016LNS.pdf" TargetMode="External"/><Relationship Id="rId_hyperlink_5" Type="http://schemas.openxmlformats.org/officeDocument/2006/relationships/hyperlink" Target="https://www.diodes.com/part/view/DMC3016LSD" TargetMode="External"/><Relationship Id="rId_hyperlink_6" Type="http://schemas.openxmlformats.org/officeDocument/2006/relationships/hyperlink" Target="https://www.diodes.com/assets/Datasheets/DMC3016LSD.pdf" TargetMode="External"/><Relationship Id="rId_hyperlink_7" Type="http://schemas.openxmlformats.org/officeDocument/2006/relationships/hyperlink" Target="https://www.diodes.com/part/view/DMC3021LSD" TargetMode="External"/><Relationship Id="rId_hyperlink_8" Type="http://schemas.openxmlformats.org/officeDocument/2006/relationships/hyperlink" Target="https://www.diodes.com/assets/Datasheets/ds32152.pdf" TargetMode="External"/><Relationship Id="rId_hyperlink_9" Type="http://schemas.openxmlformats.org/officeDocument/2006/relationships/hyperlink" Target="https://www.diodes.com/part/view/DMC3021LSDQ" TargetMode="External"/><Relationship Id="rId_hyperlink_10" Type="http://schemas.openxmlformats.org/officeDocument/2006/relationships/hyperlink" Target="https://www.diodes.com/assets/Datasheets/DMC3021LSDQ.pdf" TargetMode="External"/><Relationship Id="rId_hyperlink_11" Type="http://schemas.openxmlformats.org/officeDocument/2006/relationships/hyperlink" Target="https://www.diodes.com/part/view/DMC3025LDV" TargetMode="External"/><Relationship Id="rId_hyperlink_12" Type="http://schemas.openxmlformats.org/officeDocument/2006/relationships/hyperlink" Target="https://www.diodes.com/assets/Datasheets/DMC3025LDV.pdf" TargetMode="External"/><Relationship Id="rId_hyperlink_13" Type="http://schemas.openxmlformats.org/officeDocument/2006/relationships/hyperlink" Target="https://www.diodes.com/part/view/DMC3025LNS" TargetMode="External"/><Relationship Id="rId_hyperlink_14" Type="http://schemas.openxmlformats.org/officeDocument/2006/relationships/hyperlink" Target="https://www.diodes.com/assets/Datasheets/DMC3025LNS.pdf" TargetMode="External"/><Relationship Id="rId_hyperlink_15" Type="http://schemas.openxmlformats.org/officeDocument/2006/relationships/hyperlink" Target="https://www.diodes.com/part/view/DMC3025LSD" TargetMode="External"/><Relationship Id="rId_hyperlink_16" Type="http://schemas.openxmlformats.org/officeDocument/2006/relationships/hyperlink" Target="https://www.diodes.com/assets/Datasheets/DMC3025LSD.pdf" TargetMode="External"/><Relationship Id="rId_hyperlink_17" Type="http://schemas.openxmlformats.org/officeDocument/2006/relationships/hyperlink" Target="https://www.diodes.com/part/view/DMC3025LSDQ" TargetMode="External"/><Relationship Id="rId_hyperlink_18" Type="http://schemas.openxmlformats.org/officeDocument/2006/relationships/hyperlink" Target="https://www.diodes.com/assets/Datasheets/DMC3025LSDQ.pdf" TargetMode="External"/><Relationship Id="rId_hyperlink_19" Type="http://schemas.openxmlformats.org/officeDocument/2006/relationships/hyperlink" Target="https://www.diodes.com/part/view/DMC3028LSD" TargetMode="External"/><Relationship Id="rId_hyperlink_20" Type="http://schemas.openxmlformats.org/officeDocument/2006/relationships/hyperlink" Target="https://www.diodes.com/assets/Datasheets/DMC3028LSD.pdf" TargetMode="External"/><Relationship Id="rId_hyperlink_21" Type="http://schemas.openxmlformats.org/officeDocument/2006/relationships/hyperlink" Target="https://www.diodes.com/part/view/DMC3028LSDX" TargetMode="External"/><Relationship Id="rId_hyperlink_22" Type="http://schemas.openxmlformats.org/officeDocument/2006/relationships/hyperlink" Target="https://www.diodes.com/assets/Datasheets/DMC3028LSDX.pdf" TargetMode="External"/><Relationship Id="rId_hyperlink_23" Type="http://schemas.openxmlformats.org/officeDocument/2006/relationships/hyperlink" Target="https://www.diodes.com/part/view/DMC3028LSDXQ" TargetMode="External"/><Relationship Id="rId_hyperlink_24" Type="http://schemas.openxmlformats.org/officeDocument/2006/relationships/hyperlink" Target="https://www.diodes.com/assets/Datasheets/DMC3028LSDXQ.pdf" TargetMode="External"/><Relationship Id="rId_hyperlink_25" Type="http://schemas.openxmlformats.org/officeDocument/2006/relationships/hyperlink" Target="https://www.diodes.com/part/view/DMC3032LSD" TargetMode="External"/><Relationship Id="rId_hyperlink_26" Type="http://schemas.openxmlformats.org/officeDocument/2006/relationships/hyperlink" Target="https://www.diodes.com/assets/Datasheets/ds32153.pdf" TargetMode="External"/><Relationship Id="rId_hyperlink_27" Type="http://schemas.openxmlformats.org/officeDocument/2006/relationships/hyperlink" Target="https://www.diodes.com/part/view/DMC3060LVT" TargetMode="External"/><Relationship Id="rId_hyperlink_28" Type="http://schemas.openxmlformats.org/officeDocument/2006/relationships/hyperlink" Target="https://www.diodes.com/assets/Datasheets/DMC3060LVT.pdf" TargetMode="External"/><Relationship Id="rId_hyperlink_29" Type="http://schemas.openxmlformats.org/officeDocument/2006/relationships/hyperlink" Target="https://www.diodes.com/part/view/DMC3060LVTQ" TargetMode="External"/><Relationship Id="rId_hyperlink_30" Type="http://schemas.openxmlformats.org/officeDocument/2006/relationships/hyperlink" Target="https://www.diodes.com/assets/Datasheets/DMC3060LVTQ.pdf" TargetMode="External"/><Relationship Id="rId_hyperlink_31" Type="http://schemas.openxmlformats.org/officeDocument/2006/relationships/hyperlink" Target="https://www.diodes.com/part/view/DMC3061SVTQ" TargetMode="External"/><Relationship Id="rId_hyperlink_32" Type="http://schemas.openxmlformats.org/officeDocument/2006/relationships/hyperlink" Target="https://www.diodes.com/assets/Datasheets/DMC3061SVTQ.pdf" TargetMode="External"/><Relationship Id="rId_hyperlink_33" Type="http://schemas.openxmlformats.org/officeDocument/2006/relationships/hyperlink" Target="https://www.diodes.com/part/view/DMC3071LVT" TargetMode="External"/><Relationship Id="rId_hyperlink_34" Type="http://schemas.openxmlformats.org/officeDocument/2006/relationships/hyperlink" Target="https://www.diodes.com/assets/Datasheets/DMC3071LVT.pdf" TargetMode="External"/><Relationship Id="rId_hyperlink_35" Type="http://schemas.openxmlformats.org/officeDocument/2006/relationships/hyperlink" Target="https://www.diodes.com/part/view/DMC31D5UDA" TargetMode="External"/><Relationship Id="rId_hyperlink_36" Type="http://schemas.openxmlformats.org/officeDocument/2006/relationships/hyperlink" Target="https://www.diodes.com/assets/Datasheets/DMC31D5UDA.pdf" TargetMode="External"/><Relationship Id="rId_hyperlink_37" Type="http://schemas.openxmlformats.org/officeDocument/2006/relationships/hyperlink" Target="https://www.diodes.com/part/view/DMC31D5UDJ" TargetMode="External"/><Relationship Id="rId_hyperlink_38" Type="http://schemas.openxmlformats.org/officeDocument/2006/relationships/hyperlink" Target="https://www.diodes.com/assets/Datasheets/DMC31D5UDJ.pdf" TargetMode="External"/><Relationship Id="rId_hyperlink_39" Type="http://schemas.openxmlformats.org/officeDocument/2006/relationships/hyperlink" Target="https://www.diodes.com/part/view/DMC3400SDW" TargetMode="External"/><Relationship Id="rId_hyperlink_40" Type="http://schemas.openxmlformats.org/officeDocument/2006/relationships/hyperlink" Target="https://www.diodes.com/assets/Datasheets/DMC3400SDW.pdf" TargetMode="External"/><Relationship Id="rId_hyperlink_41" Type="http://schemas.openxmlformats.org/officeDocument/2006/relationships/hyperlink" Target="https://www.diodes.com/part/view/DMC3401LDW" TargetMode="External"/><Relationship Id="rId_hyperlink_42" Type="http://schemas.openxmlformats.org/officeDocument/2006/relationships/hyperlink" Target="https://www.diodes.com/assets/Datasheets/DMC3401LDW.pdf" TargetMode="External"/><Relationship Id="rId_hyperlink_43" Type="http://schemas.openxmlformats.org/officeDocument/2006/relationships/hyperlink" Target="https://www.diodes.com/part/view/DMC3730UFL3" TargetMode="External"/><Relationship Id="rId_hyperlink_44" Type="http://schemas.openxmlformats.org/officeDocument/2006/relationships/hyperlink" Target="https://www.diodes.com/assets/Datasheets/DMC3730UFL3.pdf" TargetMode="External"/><Relationship Id="rId_hyperlink_45" Type="http://schemas.openxmlformats.org/officeDocument/2006/relationships/hyperlink" Target="https://www.diodes.com/part/view/DMG6601LVT" TargetMode="External"/><Relationship Id="rId_hyperlink_46" Type="http://schemas.openxmlformats.org/officeDocument/2006/relationships/hyperlink" Target="https://www.diodes.com/assets/Datasheets/DMG6601LVT.pdf" TargetMode="External"/><Relationship Id="rId_hyperlink_47" Type="http://schemas.openxmlformats.org/officeDocument/2006/relationships/hyperlink" Target="https://www.diodes.com/part/view/ZXMC3A16DN8" TargetMode="External"/><Relationship Id="rId_hyperlink_48" Type="http://schemas.openxmlformats.org/officeDocument/2006/relationships/hyperlink" Target="https://www.diodes.com/assets/Datasheets/ZXMC3A16DN8.pdf" TargetMode="External"/><Relationship Id="rId_hyperlink_49" Type="http://schemas.openxmlformats.org/officeDocument/2006/relationships/hyperlink" Target="https://www.diodes.com/part/view/ZXMC3A16DN8Q" TargetMode="External"/><Relationship Id="rId_hyperlink_50" Type="http://schemas.openxmlformats.org/officeDocument/2006/relationships/hyperlink" Target="https://www.diodes.com/assets/Datasheets/ZXMC3A16DN8Q.pdf" TargetMode="External"/><Relationship Id="rId_hyperlink_51" Type="http://schemas.openxmlformats.org/officeDocument/2006/relationships/hyperlink" Target="https://www.diodes.com/part/view/ZXMC3A17DN8" TargetMode="External"/><Relationship Id="rId_hyperlink_52" Type="http://schemas.openxmlformats.org/officeDocument/2006/relationships/hyperlink" Target="https://www.diodes.com/assets/Datasheets/ZXMC3A17DN8.pdf" TargetMode="External"/><Relationship Id="rId_hyperlink_53" Type="http://schemas.openxmlformats.org/officeDocument/2006/relationships/hyperlink" Target="https://www.diodes.com/part/view/ZXMC3A18DN8" TargetMode="External"/><Relationship Id="rId_hyperlink_54" Type="http://schemas.openxmlformats.org/officeDocument/2006/relationships/hyperlink" Target="https://www.diodes.com/assets/Datasheets/ZXMC3A18DN8.pdf" TargetMode="External"/><Relationship Id="rId_hyperlink_55" Type="http://schemas.openxmlformats.org/officeDocument/2006/relationships/hyperlink" Target="https://www.diodes.com/part/view/ZXMC3AMC" TargetMode="External"/><Relationship Id="rId_hyperlink_56" Type="http://schemas.openxmlformats.org/officeDocument/2006/relationships/hyperlink" Target="https://www.diodes.com/assets/Datasheets/ZXMC3AMC.pdf" TargetMode="External"/><Relationship Id="rId_hyperlink_57" Type="http://schemas.openxmlformats.org/officeDocument/2006/relationships/hyperlink" Target="https://www.diodes.com/part/view/ZXMC3F31DN8" TargetMode="External"/><Relationship Id="rId_hyperlink_58" Type="http://schemas.openxmlformats.org/officeDocument/2006/relationships/hyperlink" Target="https://www.diodes.com/assets/Datasheets/ZXMC3F31DN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0.128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1.711" bestFit="true" customWidth="true" style="0"/>
    <col min="8" max="8" width="12.854" bestFit="true" customWidth="true" style="0"/>
    <col min="9" max="9" width="25.851" bestFit="true" customWidth="true" style="0"/>
    <col min="10" max="10" width="22.28" bestFit="true" customWidth="true" style="0"/>
    <col min="11" max="11" width="29.421" bestFit="true" customWidth="true" style="0"/>
    <col min="12" max="12" width="30.564" bestFit="true" customWidth="true" style="0"/>
    <col min="13" max="13" width="21.138" bestFit="true" customWidth="true" style="0"/>
    <col min="14" max="14" width="16.425" bestFit="true" customWidth="true" style="0"/>
    <col min="15" max="15" width="30.564" bestFit="true" customWidth="true" style="0"/>
    <col min="16" max="16" width="31.707" bestFit="true" customWidth="true" style="0"/>
    <col min="17" max="17" width="30.564" bestFit="true" customWidth="true" style="0"/>
    <col min="18" max="18" width="29.421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R1" s="1" t="s">
        <v>17</v>
      </c>
    </row>
    <row r="2" spans="1:18">
      <c r="A2" t="str">
        <f>Hyperlink("https://www.diodes.com/part/view/DMC3016LDV","DMC3016LDV")</f>
        <v>DMC3016LDV</v>
      </c>
      <c r="B2" t="str">
        <f>Hyperlink("https://www.diodes.com/assets/Datasheets/DMC3016LDV.pdf","DMC3016LDV Datasheet")</f>
        <v>DMC3016LDV Datasheet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1.8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</row>
    <row r="3" spans="1:18">
      <c r="A3" t="str">
        <f>Hyperlink("https://www.diodes.com/part/view/DMC3016LNS","DMC3016LNS")</f>
        <v>DMC3016LNS</v>
      </c>
      <c r="B3" t="str">
        <f>Hyperlink("https://www.diodes.com/assets/Datasheets/DMC3016LNS.pdf","DMC3016LNS Datasheet")</f>
        <v>DMC3016LNS Datasheet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33</v>
      </c>
      <c r="J3">
        <v>2</v>
      </c>
      <c r="K3" t="s">
        <v>34</v>
      </c>
      <c r="L3" t="s">
        <v>35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36</v>
      </c>
    </row>
    <row r="4" spans="1:18">
      <c r="A4" t="str">
        <f>Hyperlink("https://www.diodes.com/part/view/DMC3016LSD","DMC3016LSD")</f>
        <v>DMC3016LSD</v>
      </c>
      <c r="B4" t="str">
        <f>Hyperlink("https://www.diodes.com/assets/Datasheets/DMC3016LSD.pdf","DMC3016LSD Datasheet")</f>
        <v>DMC3016LSD Datasheet</v>
      </c>
      <c r="C4" t="s">
        <v>18</v>
      </c>
      <c r="D4" t="s">
        <v>37</v>
      </c>
      <c r="E4" t="s">
        <v>20</v>
      </c>
      <c r="F4" t="s">
        <v>21</v>
      </c>
      <c r="G4" t="s">
        <v>22</v>
      </c>
      <c r="H4" t="s">
        <v>23</v>
      </c>
      <c r="I4" t="s">
        <v>38</v>
      </c>
      <c r="J4">
        <v>1.2</v>
      </c>
      <c r="K4" t="s">
        <v>34</v>
      </c>
      <c r="L4" t="s">
        <v>35</v>
      </c>
      <c r="M4" t="s">
        <v>39</v>
      </c>
      <c r="N4" t="s">
        <v>40</v>
      </c>
      <c r="O4" t="s">
        <v>29</v>
      </c>
      <c r="P4" t="s">
        <v>41</v>
      </c>
      <c r="Q4" t="s">
        <v>42</v>
      </c>
      <c r="R4" t="s">
        <v>43</v>
      </c>
    </row>
    <row r="5" spans="1:18">
      <c r="A5" t="str">
        <f>Hyperlink("https://www.diodes.com/part/view/DMC3021LSD","DMC3021LSD")</f>
        <v>DMC3021LSD</v>
      </c>
      <c r="B5" t="str">
        <f>Hyperlink("https://www.diodes.com/assets/Datasheets/ds32152.pdf","DMC3021LSD Datasheet")</f>
        <v>DMC3021LSD Datasheet</v>
      </c>
      <c r="C5" t="s">
        <v>18</v>
      </c>
      <c r="D5" t="s">
        <v>37</v>
      </c>
      <c r="E5" t="s">
        <v>20</v>
      </c>
      <c r="F5" t="s">
        <v>21</v>
      </c>
      <c r="G5" t="s">
        <v>22</v>
      </c>
      <c r="H5" t="s">
        <v>23</v>
      </c>
      <c r="I5" t="s">
        <v>44</v>
      </c>
      <c r="J5">
        <v>2.5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 t="s">
        <v>43</v>
      </c>
    </row>
    <row r="6" spans="1:18">
      <c r="A6" t="str">
        <f>Hyperlink("https://www.diodes.com/part/view/DMC3021LSDQ","DMC3021LSDQ")</f>
        <v>DMC3021LSDQ</v>
      </c>
      <c r="B6" t="str">
        <f>Hyperlink("https://www.diodes.com/assets/Datasheets/DMC3021LSDQ.pdf","DMC3021LSDQ Datasheet")</f>
        <v>DMC3021LSDQ Datasheet</v>
      </c>
      <c r="C6" t="s">
        <v>18</v>
      </c>
      <c r="D6" t="s">
        <v>37</v>
      </c>
      <c r="E6" t="s">
        <v>52</v>
      </c>
      <c r="F6" t="s">
        <v>21</v>
      </c>
      <c r="G6" t="s">
        <v>22</v>
      </c>
      <c r="H6" t="s">
        <v>23</v>
      </c>
      <c r="I6" t="s">
        <v>44</v>
      </c>
      <c r="J6">
        <v>2.5</v>
      </c>
      <c r="K6" t="s">
        <v>45</v>
      </c>
      <c r="L6" t="s">
        <v>46</v>
      </c>
      <c r="M6" t="s">
        <v>47</v>
      </c>
      <c r="N6" t="s">
        <v>48</v>
      </c>
      <c r="O6" t="s">
        <v>49</v>
      </c>
      <c r="P6" t="s">
        <v>50</v>
      </c>
      <c r="Q6" t="s">
        <v>51</v>
      </c>
      <c r="R6" t="s">
        <v>43</v>
      </c>
    </row>
    <row r="7" spans="1:18">
      <c r="A7" t="str">
        <f>Hyperlink("https://www.diodes.com/part/view/DMC3025LDV","DMC3025LDV")</f>
        <v>DMC3025LDV</v>
      </c>
      <c r="B7" t="str">
        <f>Hyperlink("https://www.diodes.com/assets/Datasheets/DMC3025LDV.pdf","DMC3025LDV Datasheet")</f>
        <v>DMC3025LDV Datasheet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29</v>
      </c>
      <c r="J7">
        <v>1.9</v>
      </c>
      <c r="K7" t="s">
        <v>53</v>
      </c>
      <c r="L7" t="s">
        <v>54</v>
      </c>
      <c r="M7" t="s">
        <v>27</v>
      </c>
      <c r="N7" t="s">
        <v>55</v>
      </c>
      <c r="O7" t="s">
        <v>29</v>
      </c>
      <c r="P7" t="s">
        <v>56</v>
      </c>
      <c r="Q7" t="s">
        <v>57</v>
      </c>
      <c r="R7" t="s">
        <v>32</v>
      </c>
    </row>
    <row r="8" spans="1:18">
      <c r="A8" t="str">
        <f>Hyperlink("https://www.diodes.com/part/view/DMC3025LNS","DMC3025LNS")</f>
        <v>DMC3025LNS</v>
      </c>
      <c r="B8" t="str">
        <f>Hyperlink("https://www.diodes.com/assets/Datasheets/DMC3025LNS.pdf","DMC3025LNS Datasheet")</f>
        <v>DMC3025LNS Datasheet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  <c r="H8" t="s">
        <v>23</v>
      </c>
      <c r="I8" t="s">
        <v>58</v>
      </c>
      <c r="J8">
        <v>1.8</v>
      </c>
      <c r="K8" t="s">
        <v>59</v>
      </c>
      <c r="L8" t="s">
        <v>54</v>
      </c>
      <c r="M8" t="s">
        <v>27</v>
      </c>
      <c r="N8" t="s">
        <v>55</v>
      </c>
      <c r="O8" t="s">
        <v>29</v>
      </c>
      <c r="P8" t="s">
        <v>56</v>
      </c>
      <c r="Q8" t="s">
        <v>57</v>
      </c>
      <c r="R8" t="s">
        <v>36</v>
      </c>
    </row>
    <row r="9" spans="1:18">
      <c r="A9" t="str">
        <f>Hyperlink("https://www.diodes.com/part/view/DMC3025LSD","DMC3025LSD")</f>
        <v>DMC3025LSD</v>
      </c>
      <c r="B9" t="str">
        <f>Hyperlink("https://www.diodes.com/assets/Datasheets/DMC3025LSD.pdf","DMC3025LSD Datasheet")</f>
        <v>DMC3025LSD Datasheet</v>
      </c>
      <c r="C9" t="s">
        <v>60</v>
      </c>
      <c r="D9" t="s">
        <v>37</v>
      </c>
      <c r="E9" t="s">
        <v>20</v>
      </c>
      <c r="F9" t="s">
        <v>21</v>
      </c>
      <c r="G9" t="s">
        <v>22</v>
      </c>
      <c r="H9" t="s">
        <v>23</v>
      </c>
      <c r="I9" t="s">
        <v>61</v>
      </c>
      <c r="J9">
        <v>1.2</v>
      </c>
      <c r="K9" t="s">
        <v>62</v>
      </c>
      <c r="L9" t="s">
        <v>63</v>
      </c>
      <c r="M9" t="s">
        <v>64</v>
      </c>
      <c r="N9" t="s">
        <v>65</v>
      </c>
      <c r="O9" t="s">
        <v>66</v>
      </c>
      <c r="P9" t="s">
        <v>67</v>
      </c>
      <c r="Q9" t="s">
        <v>68</v>
      </c>
      <c r="R9" t="s">
        <v>43</v>
      </c>
    </row>
    <row r="10" spans="1:18">
      <c r="A10" t="str">
        <f>Hyperlink("https://www.diodes.com/part/view/DMC3025LSDQ","DMC3025LSDQ")</f>
        <v>DMC3025LSDQ</v>
      </c>
      <c r="B10" t="str">
        <f>Hyperlink("https://www.diodes.com/assets/Datasheets/DMC3025LSDQ.pdf","DMC3025LSDQ Datasheet")</f>
        <v>DMC3025LSDQ Datasheet</v>
      </c>
      <c r="C10" t="s">
        <v>60</v>
      </c>
      <c r="D10" t="s">
        <v>37</v>
      </c>
      <c r="E10" t="s">
        <v>52</v>
      </c>
      <c r="F10" t="s">
        <v>21</v>
      </c>
      <c r="G10" t="s">
        <v>22</v>
      </c>
      <c r="H10" t="s">
        <v>23</v>
      </c>
      <c r="I10" t="s">
        <v>61</v>
      </c>
      <c r="J10">
        <v>1.2</v>
      </c>
      <c r="K10" t="s">
        <v>62</v>
      </c>
      <c r="L10" t="s">
        <v>63</v>
      </c>
      <c r="M10" t="s">
        <v>64</v>
      </c>
      <c r="N10" t="s">
        <v>65</v>
      </c>
      <c r="O10" t="s">
        <v>66</v>
      </c>
      <c r="P10" t="s">
        <v>67</v>
      </c>
      <c r="Q10" t="s">
        <v>68</v>
      </c>
      <c r="R10" t="s">
        <v>43</v>
      </c>
    </row>
    <row r="11" spans="1:18">
      <c r="A11" t="str">
        <f>Hyperlink("https://www.diodes.com/part/view/DMC3028LSD","DMC3028LSD")</f>
        <v>DMC3028LSD</v>
      </c>
      <c r="B11" t="str">
        <f>Hyperlink("https://www.diodes.com/assets/Datasheets/DMC3028LSD.pdf","DMC3028LSD Datasheet")</f>
        <v>DMC3028LSD Datasheet</v>
      </c>
      <c r="C11" t="s">
        <v>18</v>
      </c>
      <c r="D11" t="s">
        <v>37</v>
      </c>
      <c r="E11" t="s">
        <v>69</v>
      </c>
      <c r="F11" t="s">
        <v>21</v>
      </c>
      <c r="G11" t="s">
        <v>22</v>
      </c>
      <c r="H11" t="s">
        <v>23</v>
      </c>
      <c r="I11" t="s">
        <v>70</v>
      </c>
      <c r="J11">
        <v>2.1</v>
      </c>
      <c r="K11" t="s">
        <v>71</v>
      </c>
      <c r="L11" t="s">
        <v>72</v>
      </c>
      <c r="M11" t="s">
        <v>39</v>
      </c>
      <c r="N11" t="s">
        <v>73</v>
      </c>
      <c r="O11" t="s">
        <v>29</v>
      </c>
      <c r="P11" t="s">
        <v>74</v>
      </c>
      <c r="Q11" t="s">
        <v>75</v>
      </c>
      <c r="R11" t="s">
        <v>43</v>
      </c>
    </row>
    <row r="12" spans="1:18">
      <c r="A12" t="str">
        <f>Hyperlink("https://www.diodes.com/part/view/DMC3028LSDX","DMC3028LSDX")</f>
        <v>DMC3028LSDX</v>
      </c>
      <c r="B12" t="str">
        <f>Hyperlink("https://www.diodes.com/assets/Datasheets/DMC3028LSDX.pdf","DMC3028LSDX Datasheet")</f>
        <v>DMC3028LSDX Datasheet</v>
      </c>
      <c r="C12" t="s">
        <v>18</v>
      </c>
      <c r="D12" t="s">
        <v>37</v>
      </c>
      <c r="E12" t="s">
        <v>20</v>
      </c>
      <c r="F12" t="s">
        <v>21</v>
      </c>
      <c r="G12" t="s">
        <v>22</v>
      </c>
      <c r="H12" t="s">
        <v>23</v>
      </c>
      <c r="I12" t="s">
        <v>76</v>
      </c>
      <c r="J12">
        <v>1.2</v>
      </c>
      <c r="K12" t="s">
        <v>77</v>
      </c>
      <c r="L12" t="s">
        <v>78</v>
      </c>
      <c r="M12" t="s">
        <v>39</v>
      </c>
      <c r="N12" t="s">
        <v>79</v>
      </c>
      <c r="O12" t="s">
        <v>29</v>
      </c>
      <c r="P12" t="s">
        <v>80</v>
      </c>
      <c r="Q12" t="s">
        <v>81</v>
      </c>
      <c r="R12" t="s">
        <v>43</v>
      </c>
    </row>
    <row r="13" spans="1:18">
      <c r="A13" t="str">
        <f>Hyperlink("https://www.diodes.com/part/view/DMC3028LSDXQ","DMC3028LSDXQ")</f>
        <v>DMC3028LSDXQ</v>
      </c>
      <c r="B13" t="str">
        <f>Hyperlink("https://www.diodes.com/assets/Datasheets/DMC3028LSDXQ.pdf","DMC3028LSDXQ Datasheet")</f>
        <v>DMC3028LSDXQ Datasheet</v>
      </c>
      <c r="C13" t="s">
        <v>82</v>
      </c>
      <c r="D13" t="s">
        <v>37</v>
      </c>
      <c r="E13" t="s">
        <v>52</v>
      </c>
      <c r="F13" t="s">
        <v>21</v>
      </c>
      <c r="G13" t="s">
        <v>22</v>
      </c>
      <c r="H13" t="s">
        <v>23</v>
      </c>
      <c r="I13" t="s">
        <v>76</v>
      </c>
      <c r="J13">
        <v>1.2</v>
      </c>
      <c r="K13" t="s">
        <v>77</v>
      </c>
      <c r="L13" t="s">
        <v>78</v>
      </c>
      <c r="M13" t="s">
        <v>39</v>
      </c>
      <c r="N13" t="s">
        <v>79</v>
      </c>
      <c r="O13" t="s">
        <v>29</v>
      </c>
      <c r="P13" t="s">
        <v>80</v>
      </c>
      <c r="Q13" t="s">
        <v>81</v>
      </c>
      <c r="R13" t="s">
        <v>43</v>
      </c>
    </row>
    <row r="14" spans="1:18">
      <c r="A14" t="str">
        <f>Hyperlink("https://www.diodes.com/part/view/DMC3032LSD","DMC3032LSD")</f>
        <v>DMC3032LSD</v>
      </c>
      <c r="B14" t="str">
        <f>Hyperlink("https://www.diodes.com/assets/Datasheets/ds32153.pdf","DMC3032LSD Datasheet")</f>
        <v>DMC3032LSD Datasheet</v>
      </c>
      <c r="C14" t="s">
        <v>18</v>
      </c>
      <c r="D14" t="s">
        <v>37</v>
      </c>
      <c r="E14" t="s">
        <v>69</v>
      </c>
      <c r="F14" t="s">
        <v>21</v>
      </c>
      <c r="G14" t="s">
        <v>22</v>
      </c>
      <c r="H14" t="s">
        <v>23</v>
      </c>
      <c r="I14" t="s">
        <v>83</v>
      </c>
      <c r="J14">
        <v>2.5</v>
      </c>
      <c r="K14" t="s">
        <v>84</v>
      </c>
      <c r="L14" t="s">
        <v>85</v>
      </c>
      <c r="M14" t="s">
        <v>47</v>
      </c>
      <c r="N14" t="s">
        <v>86</v>
      </c>
      <c r="O14" t="s">
        <v>29</v>
      </c>
      <c r="P14" t="s">
        <v>87</v>
      </c>
      <c r="Q14" t="s">
        <v>88</v>
      </c>
      <c r="R14" t="s">
        <v>43</v>
      </c>
    </row>
    <row r="15" spans="1:18">
      <c r="A15" t="str">
        <f>Hyperlink("https://www.diodes.com/part/view/DMC3060LVT","DMC3060LVT")</f>
        <v>DMC3060LVT</v>
      </c>
      <c r="B15" t="str">
        <f>Hyperlink("https://www.diodes.com/assets/Datasheets/DMC3060LVT.pdf","DMC3060LVT Datasheet")</f>
        <v>DMC3060LVT Datasheet</v>
      </c>
      <c r="C15" t="s">
        <v>18</v>
      </c>
      <c r="D15" t="s">
        <v>19</v>
      </c>
      <c r="E15" t="s">
        <v>20</v>
      </c>
      <c r="F15" t="s">
        <v>21</v>
      </c>
      <c r="G15" t="s">
        <v>22</v>
      </c>
      <c r="H15" t="s">
        <v>89</v>
      </c>
      <c r="I15" t="s">
        <v>90</v>
      </c>
      <c r="J15">
        <v>1.16</v>
      </c>
      <c r="K15" t="s">
        <v>91</v>
      </c>
      <c r="L15" t="s">
        <v>92</v>
      </c>
      <c r="M15" t="s">
        <v>93</v>
      </c>
      <c r="N15" t="s">
        <v>94</v>
      </c>
      <c r="O15" t="s">
        <v>29</v>
      </c>
      <c r="P15" t="s">
        <v>95</v>
      </c>
      <c r="Q15" t="s">
        <v>96</v>
      </c>
      <c r="R15" t="s">
        <v>97</v>
      </c>
    </row>
    <row r="16" spans="1:18">
      <c r="A16" t="str">
        <f>Hyperlink("https://www.diodes.com/part/view/DMC3060LVTQ","DMC3060LVTQ")</f>
        <v>DMC3060LVTQ</v>
      </c>
      <c r="B16" t="str">
        <f>Hyperlink("https://www.diodes.com/assets/Datasheets/DMC3060LVTQ.pdf","DMC3060LVTQ Datasheet")</f>
        <v>DMC3060LVTQ Datasheet</v>
      </c>
      <c r="C16" t="s">
        <v>18</v>
      </c>
      <c r="D16" t="s">
        <v>37</v>
      </c>
      <c r="E16" t="s">
        <v>52</v>
      </c>
      <c r="F16" t="s">
        <v>21</v>
      </c>
      <c r="G16" t="s">
        <v>22</v>
      </c>
      <c r="H16" t="s">
        <v>89</v>
      </c>
      <c r="I16" t="s">
        <v>90</v>
      </c>
      <c r="J16">
        <v>1.16</v>
      </c>
      <c r="K16" t="s">
        <v>91</v>
      </c>
      <c r="L16" t="s">
        <v>98</v>
      </c>
      <c r="M16" t="s">
        <v>93</v>
      </c>
      <c r="N16" t="s">
        <v>94</v>
      </c>
      <c r="O16" t="s">
        <v>29</v>
      </c>
      <c r="P16" t="s">
        <v>95</v>
      </c>
      <c r="Q16" t="s">
        <v>96</v>
      </c>
      <c r="R16" t="s">
        <v>97</v>
      </c>
    </row>
    <row r="17" spans="1:18">
      <c r="A17" t="str">
        <f>Hyperlink("https://www.diodes.com/part/view/DMC3061SVTQ","DMC3061SVTQ")</f>
        <v>DMC3061SVTQ</v>
      </c>
      <c r="B17" t="str">
        <f>Hyperlink("https://www.diodes.com/assets/Datasheets/DMC3061SVTQ.pdf","DMC3061SVTQ Datasheet")</f>
        <v>DMC3061SVTQ Datasheet</v>
      </c>
      <c r="C17" t="s">
        <v>18</v>
      </c>
      <c r="D17" t="s">
        <v>37</v>
      </c>
      <c r="E17" t="s">
        <v>52</v>
      </c>
      <c r="F17" t="s">
        <v>21</v>
      </c>
      <c r="G17" t="s">
        <v>22</v>
      </c>
      <c r="H17" t="s">
        <v>23</v>
      </c>
      <c r="I17" t="s">
        <v>99</v>
      </c>
      <c r="J17">
        <v>1.08</v>
      </c>
      <c r="K17" t="s">
        <v>91</v>
      </c>
      <c r="L17" t="s">
        <v>92</v>
      </c>
      <c r="M17" t="s">
        <v>100</v>
      </c>
      <c r="N17" t="s">
        <v>101</v>
      </c>
      <c r="O17" t="s">
        <v>29</v>
      </c>
      <c r="P17" t="s">
        <v>102</v>
      </c>
      <c r="Q17" t="s">
        <v>103</v>
      </c>
      <c r="R17" t="s">
        <v>97</v>
      </c>
    </row>
    <row r="18" spans="1:18">
      <c r="A18" t="str">
        <f>Hyperlink("https://www.diodes.com/part/view/DMC3071LVT","DMC3071LVT")</f>
        <v>DMC3071LVT</v>
      </c>
      <c r="B18" t="str">
        <f>Hyperlink("https://www.diodes.com/assets/Datasheets/DMC3071LVT.pdf","DMC3071LVT Datasheet")</f>
        <v>DMC3071LVT Datasheet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104</v>
      </c>
      <c r="J18">
        <v>1.1</v>
      </c>
      <c r="K18" t="s">
        <v>105</v>
      </c>
      <c r="L18" t="s">
        <v>106</v>
      </c>
      <c r="M18" t="s">
        <v>107</v>
      </c>
      <c r="N18" t="s">
        <v>108</v>
      </c>
      <c r="O18" t="s">
        <v>29</v>
      </c>
      <c r="P18" t="s">
        <v>109</v>
      </c>
      <c r="Q18" t="s">
        <v>110</v>
      </c>
      <c r="R18" t="s">
        <v>97</v>
      </c>
    </row>
    <row r="19" spans="1:18">
      <c r="A19" t="str">
        <f>Hyperlink("https://www.diodes.com/part/view/DMC31D5UDA","DMC31D5UDA")</f>
        <v>DMC31D5UDA</v>
      </c>
      <c r="B19" t="str">
        <f>Hyperlink("https://www.diodes.com/assets/Datasheets/DMC31D5UDA.pdf","DMC31D5UDA Datasheet")</f>
        <v>DMC31D5UDA Datasheet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89</v>
      </c>
      <c r="I19" t="s">
        <v>111</v>
      </c>
      <c r="J19">
        <v>0.37</v>
      </c>
      <c r="L19" t="s">
        <v>112</v>
      </c>
      <c r="M19" t="s">
        <v>113</v>
      </c>
      <c r="N19" t="s">
        <v>114</v>
      </c>
      <c r="O19" t="s">
        <v>29</v>
      </c>
      <c r="P19" t="s">
        <v>115</v>
      </c>
      <c r="R19" t="s">
        <v>116</v>
      </c>
    </row>
    <row r="20" spans="1:18">
      <c r="A20" t="str">
        <f>Hyperlink("https://www.diodes.com/part/view/DMC31D5UDJ","DMC31D5UDJ")</f>
        <v>DMC31D5UDJ</v>
      </c>
      <c r="B20" t="str">
        <f>Hyperlink("https://www.diodes.com/assets/Datasheets/DMC31D5UDJ.pdf","DMC31D5UDJ Datasheet")</f>
        <v>DMC31D5UDJ Datasheet</v>
      </c>
      <c r="C20" t="s">
        <v>18</v>
      </c>
      <c r="D20" t="s">
        <v>37</v>
      </c>
      <c r="E20" t="s">
        <v>69</v>
      </c>
      <c r="F20" t="s">
        <v>21</v>
      </c>
      <c r="G20" t="s">
        <v>22</v>
      </c>
      <c r="H20" t="s">
        <v>89</v>
      </c>
      <c r="I20" t="s">
        <v>117</v>
      </c>
      <c r="J20">
        <v>0.35</v>
      </c>
      <c r="L20" t="s">
        <v>118</v>
      </c>
      <c r="M20" t="s">
        <v>113</v>
      </c>
      <c r="N20" t="s">
        <v>114</v>
      </c>
      <c r="O20" t="s">
        <v>29</v>
      </c>
      <c r="P20" t="s">
        <v>115</v>
      </c>
      <c r="R20" t="s">
        <v>119</v>
      </c>
    </row>
    <row r="21" spans="1:18">
      <c r="A21" t="str">
        <f>Hyperlink("https://www.diodes.com/part/view/DMC3400SDW","DMC3400SDW")</f>
        <v>DMC3400SDW</v>
      </c>
      <c r="B21" t="str">
        <f>Hyperlink("https://www.diodes.com/assets/Datasheets/DMC3400SDW.pdf","DMC3400SDW Datasheet")</f>
        <v>DMC3400SDW Datasheet</v>
      </c>
      <c r="C21" t="s">
        <v>18</v>
      </c>
      <c r="D21" t="s">
        <v>19</v>
      </c>
      <c r="E21" t="s">
        <v>20</v>
      </c>
      <c r="F21" t="s">
        <v>21</v>
      </c>
      <c r="G21" t="s">
        <v>22</v>
      </c>
      <c r="H21" t="s">
        <v>23</v>
      </c>
      <c r="I21" t="s">
        <v>120</v>
      </c>
      <c r="J21">
        <v>0.39</v>
      </c>
      <c r="K21" t="s">
        <v>121</v>
      </c>
      <c r="L21" t="s">
        <v>122</v>
      </c>
      <c r="M21" t="s">
        <v>123</v>
      </c>
      <c r="N21" t="s">
        <v>124</v>
      </c>
      <c r="O21" t="s">
        <v>29</v>
      </c>
      <c r="P21" t="s">
        <v>125</v>
      </c>
      <c r="Q21" t="s">
        <v>126</v>
      </c>
      <c r="R21" t="s">
        <v>127</v>
      </c>
    </row>
    <row r="22" spans="1:18">
      <c r="A22" t="str">
        <f>Hyperlink("https://www.diodes.com/part/view/DMC3401LDW","DMC3401LDW")</f>
        <v>DMC3401LDW</v>
      </c>
      <c r="B22" t="str">
        <f>Hyperlink("https://www.diodes.com/assets/Datasheets/DMC3401LDW.pdf","DMC3401LDW Datasheet")</f>
        <v>DMC3401LDW Datasheet</v>
      </c>
      <c r="C22" t="s">
        <v>18</v>
      </c>
      <c r="D22" t="s">
        <v>19</v>
      </c>
      <c r="E22" t="s">
        <v>20</v>
      </c>
      <c r="F22" t="s">
        <v>21</v>
      </c>
      <c r="G22" t="s">
        <v>22</v>
      </c>
      <c r="H22" t="s">
        <v>23</v>
      </c>
      <c r="I22" t="s">
        <v>128</v>
      </c>
      <c r="J22">
        <v>0.4</v>
      </c>
      <c r="K22" t="s">
        <v>121</v>
      </c>
      <c r="L22" t="s">
        <v>122</v>
      </c>
      <c r="M22" t="s">
        <v>123</v>
      </c>
      <c r="N22" t="s">
        <v>129</v>
      </c>
      <c r="O22" t="s">
        <v>29</v>
      </c>
      <c r="P22" t="s">
        <v>130</v>
      </c>
      <c r="Q22" t="s">
        <v>131</v>
      </c>
      <c r="R22" t="s">
        <v>127</v>
      </c>
    </row>
    <row r="23" spans="1:18">
      <c r="A23" t="str">
        <f>Hyperlink("https://www.diodes.com/part/view/DMC3730UFL3","DMC3730UFL3")</f>
        <v>DMC3730UFL3</v>
      </c>
      <c r="B23" t="str">
        <f>Hyperlink("https://www.diodes.com/assets/Datasheets/DMC3730UFL3.pdf","DMC3730UFL3 Datasheet")</f>
        <v>DMC3730UFL3 Datasheet</v>
      </c>
      <c r="C23" t="s">
        <v>18</v>
      </c>
      <c r="D23" t="s">
        <v>37</v>
      </c>
      <c r="E23" t="s">
        <v>20</v>
      </c>
      <c r="F23" t="s">
        <v>21</v>
      </c>
      <c r="G23" t="s">
        <v>22</v>
      </c>
      <c r="H23" t="s">
        <v>132</v>
      </c>
      <c r="I23" t="s">
        <v>133</v>
      </c>
      <c r="J23">
        <v>0.81</v>
      </c>
      <c r="L23" t="s">
        <v>134</v>
      </c>
      <c r="M23" t="s">
        <v>135</v>
      </c>
      <c r="N23" t="s">
        <v>136</v>
      </c>
      <c r="O23" t="s">
        <v>137</v>
      </c>
      <c r="P23" t="s">
        <v>138</v>
      </c>
      <c r="R23" t="s">
        <v>139</v>
      </c>
    </row>
    <row r="24" spans="1:18">
      <c r="A24" t="str">
        <f>Hyperlink("https://www.diodes.com/part/view/DMG6601LVT","DMG6601LVT")</f>
        <v>DMG6601LVT</v>
      </c>
      <c r="B24" t="str">
        <f>Hyperlink("https://www.diodes.com/assets/Datasheets/DMG6601LVT.pdf","DMG6601LVT Datasheet")</f>
        <v>DMG6601LVT Datasheet</v>
      </c>
      <c r="C24" t="s">
        <v>18</v>
      </c>
      <c r="D24" t="s">
        <v>37</v>
      </c>
      <c r="E24" t="s">
        <v>69</v>
      </c>
      <c r="F24" t="s">
        <v>21</v>
      </c>
      <c r="G24" t="s">
        <v>22</v>
      </c>
      <c r="H24" t="s">
        <v>89</v>
      </c>
      <c r="I24" t="s">
        <v>140</v>
      </c>
      <c r="J24">
        <v>1.3</v>
      </c>
      <c r="K24" t="s">
        <v>141</v>
      </c>
      <c r="L24" t="s">
        <v>142</v>
      </c>
      <c r="M24" t="s">
        <v>143</v>
      </c>
      <c r="N24" t="s">
        <v>144</v>
      </c>
      <c r="O24" t="s">
        <v>29</v>
      </c>
      <c r="P24" t="s">
        <v>145</v>
      </c>
      <c r="Q24" t="s">
        <v>146</v>
      </c>
      <c r="R24" t="s">
        <v>97</v>
      </c>
    </row>
    <row r="25" spans="1:18">
      <c r="A25" t="str">
        <f>Hyperlink("https://www.diodes.com/part/view/ZXMC3A16DN8","ZXMC3A16DN8")</f>
        <v>ZXMC3A16DN8</v>
      </c>
      <c r="B25" t="str">
        <f>Hyperlink("https://www.diodes.com/assets/Datasheets/ZXMC3A16DN8.pdf","ZXMC3A16DN8 Datasheet")</f>
        <v>ZXMC3A16DN8 Datasheet</v>
      </c>
      <c r="C25" t="s">
        <v>18</v>
      </c>
      <c r="D25" t="s">
        <v>37</v>
      </c>
      <c r="E25" t="s">
        <v>69</v>
      </c>
      <c r="F25" t="s">
        <v>21</v>
      </c>
      <c r="G25" t="s">
        <v>22</v>
      </c>
      <c r="H25" t="s">
        <v>23</v>
      </c>
      <c r="I25" t="s">
        <v>147</v>
      </c>
      <c r="J25">
        <v>1.8</v>
      </c>
      <c r="K25" t="s">
        <v>148</v>
      </c>
      <c r="L25" t="s">
        <v>149</v>
      </c>
      <c r="M25" t="s">
        <v>113</v>
      </c>
      <c r="N25" t="s">
        <v>150</v>
      </c>
      <c r="O25" t="s">
        <v>29</v>
      </c>
      <c r="P25" t="s">
        <v>151</v>
      </c>
      <c r="Q25" t="s">
        <v>152</v>
      </c>
      <c r="R25" t="s">
        <v>43</v>
      </c>
    </row>
    <row r="26" spans="1:18">
      <c r="A26" t="str">
        <f>Hyperlink("https://www.diodes.com/part/view/ZXMC3A16DN8Q","ZXMC3A16DN8Q")</f>
        <v>ZXMC3A16DN8Q</v>
      </c>
      <c r="B26" t="str">
        <f>Hyperlink("https://www.diodes.com/assets/Datasheets/ZXMC3A16DN8Q.pdf","ZXMC3A16DN8Q Datasheet")</f>
        <v>ZXMC3A16DN8Q Datasheet</v>
      </c>
      <c r="C26" t="s">
        <v>82</v>
      </c>
      <c r="D26" t="s">
        <v>37</v>
      </c>
      <c r="E26" t="s">
        <v>153</v>
      </c>
      <c r="F26" t="s">
        <v>21</v>
      </c>
      <c r="G26" t="s">
        <v>22</v>
      </c>
      <c r="H26" t="s">
        <v>23</v>
      </c>
      <c r="I26" t="s">
        <v>147</v>
      </c>
      <c r="J26">
        <v>2.1</v>
      </c>
      <c r="K26" t="s">
        <v>148</v>
      </c>
      <c r="L26" t="s">
        <v>154</v>
      </c>
      <c r="M26" t="s">
        <v>113</v>
      </c>
      <c r="N26" t="s">
        <v>150</v>
      </c>
      <c r="O26" t="s">
        <v>155</v>
      </c>
      <c r="P26" t="s">
        <v>151</v>
      </c>
      <c r="Q26" t="s">
        <v>152</v>
      </c>
      <c r="R26" t="s">
        <v>43</v>
      </c>
    </row>
    <row r="27" spans="1:18">
      <c r="A27" t="str">
        <f>Hyperlink("https://www.diodes.com/part/view/ZXMC3A17DN8","ZXMC3A17DN8")</f>
        <v>ZXMC3A17DN8</v>
      </c>
      <c r="B27" t="str">
        <f>Hyperlink("https://www.diodes.com/assets/Datasheets/ZXMC3A17DN8.pdf","ZXMC3A17DN8 Datasheet")</f>
        <v>ZXMC3A17DN8 Datasheet</v>
      </c>
      <c r="C27" t="s">
        <v>18</v>
      </c>
      <c r="D27" t="s">
        <v>37</v>
      </c>
      <c r="E27" t="s">
        <v>69</v>
      </c>
      <c r="F27" t="s">
        <v>21</v>
      </c>
      <c r="G27" t="s">
        <v>22</v>
      </c>
      <c r="H27" t="s">
        <v>23</v>
      </c>
      <c r="I27" t="s">
        <v>156</v>
      </c>
      <c r="J27">
        <v>1.8</v>
      </c>
      <c r="K27" t="s">
        <v>149</v>
      </c>
      <c r="L27" t="s">
        <v>157</v>
      </c>
      <c r="M27" t="s">
        <v>113</v>
      </c>
      <c r="N27" t="s">
        <v>158</v>
      </c>
      <c r="O27" t="s">
        <v>29</v>
      </c>
      <c r="P27" t="s">
        <v>159</v>
      </c>
      <c r="Q27" t="s">
        <v>160</v>
      </c>
      <c r="R27" t="s">
        <v>43</v>
      </c>
    </row>
    <row r="28" spans="1:18">
      <c r="A28" t="str">
        <f>Hyperlink("https://www.diodes.com/part/view/ZXMC3A18DN8","ZXMC3A18DN8")</f>
        <v>ZXMC3A18DN8</v>
      </c>
      <c r="B28" t="str">
        <f>Hyperlink("https://www.diodes.com/assets/Datasheets/ZXMC3A18DN8.pdf","ZXMC3A18DN8 Datasheet")</f>
        <v>ZXMC3A18DN8 Datasheet</v>
      </c>
      <c r="C28" t="s">
        <v>18</v>
      </c>
      <c r="D28" t="s">
        <v>37</v>
      </c>
      <c r="E28" t="s">
        <v>69</v>
      </c>
      <c r="F28" t="s">
        <v>21</v>
      </c>
      <c r="G28" t="s">
        <v>22</v>
      </c>
      <c r="H28" t="s">
        <v>23</v>
      </c>
      <c r="I28" t="s">
        <v>161</v>
      </c>
      <c r="J28">
        <v>1.8</v>
      </c>
      <c r="K28" t="s">
        <v>162</v>
      </c>
      <c r="L28" t="s">
        <v>163</v>
      </c>
      <c r="M28" t="s">
        <v>113</v>
      </c>
      <c r="N28" t="s">
        <v>164</v>
      </c>
      <c r="O28" t="s">
        <v>29</v>
      </c>
      <c r="P28" t="s">
        <v>165</v>
      </c>
      <c r="Q28" t="s">
        <v>166</v>
      </c>
      <c r="R28" t="s">
        <v>43</v>
      </c>
    </row>
    <row r="29" spans="1:18">
      <c r="A29" t="str">
        <f>Hyperlink("https://www.diodes.com/part/view/ZXMC3AMC","ZXMC3AMC")</f>
        <v>ZXMC3AMC</v>
      </c>
      <c r="B29" t="str">
        <f>Hyperlink("https://www.diodes.com/assets/Datasheets/ZXMC3AMC.pdf","ZXMC3AMC Datasheet")</f>
        <v>ZXMC3AMC Datasheet</v>
      </c>
      <c r="C29" t="s">
        <v>82</v>
      </c>
      <c r="D29" t="s">
        <v>37</v>
      </c>
      <c r="E29" t="s">
        <v>69</v>
      </c>
      <c r="F29" t="s">
        <v>21</v>
      </c>
      <c r="G29" t="s">
        <v>22</v>
      </c>
      <c r="H29" t="s">
        <v>23</v>
      </c>
      <c r="I29" t="s">
        <v>167</v>
      </c>
      <c r="J29">
        <v>2.45</v>
      </c>
      <c r="K29" t="s">
        <v>168</v>
      </c>
      <c r="L29" t="s">
        <v>169</v>
      </c>
      <c r="M29" t="s">
        <v>39</v>
      </c>
      <c r="N29" t="s">
        <v>170</v>
      </c>
      <c r="O29" t="s">
        <v>29</v>
      </c>
      <c r="P29" t="s">
        <v>171</v>
      </c>
      <c r="Q29" t="s">
        <v>172</v>
      </c>
      <c r="R29" t="s">
        <v>173</v>
      </c>
    </row>
    <row r="30" spans="1:18">
      <c r="A30" t="str">
        <f>Hyperlink("https://www.diodes.com/part/view/ZXMC3F31DN8","ZXMC3F31DN8")</f>
        <v>ZXMC3F31DN8</v>
      </c>
      <c r="B30" t="str">
        <f>Hyperlink("https://www.diodes.com/assets/Datasheets/ZXMC3F31DN8.pdf","ZXMC3F31DN8 Datasheet")</f>
        <v>ZXMC3F31DN8 Datasheet</v>
      </c>
      <c r="C30" t="s">
        <v>174</v>
      </c>
      <c r="D30" t="s">
        <v>37</v>
      </c>
      <c r="E30" t="s">
        <v>69</v>
      </c>
      <c r="F30" t="s">
        <v>21</v>
      </c>
      <c r="G30" t="s">
        <v>22</v>
      </c>
      <c r="H30" t="s">
        <v>23</v>
      </c>
      <c r="I30" t="s">
        <v>175</v>
      </c>
      <c r="J30">
        <v>1.8</v>
      </c>
      <c r="K30" t="s">
        <v>176</v>
      </c>
      <c r="L30" t="s">
        <v>177</v>
      </c>
      <c r="M30" t="s">
        <v>39</v>
      </c>
      <c r="N30" t="s">
        <v>178</v>
      </c>
      <c r="O30" t="s">
        <v>29</v>
      </c>
      <c r="Q30" t="s">
        <v>179</v>
      </c>
      <c r="R30" t="s">
        <v>43</v>
      </c>
    </row>
  </sheetData>
  <hyperlinks>
    <hyperlink ref="A2" r:id="rId_hyperlink_1" tooltip="DMC3016LDV" display="DMC3016LDV"/>
    <hyperlink ref="B2" r:id="rId_hyperlink_2" tooltip="DMC3016LDV Datasheet" display="DMC3016LDV Datasheet"/>
    <hyperlink ref="A3" r:id="rId_hyperlink_3" tooltip="DMC3016LNS" display="DMC3016LNS"/>
    <hyperlink ref="B3" r:id="rId_hyperlink_4" tooltip="DMC3016LNS Datasheet" display="DMC3016LNS Datasheet"/>
    <hyperlink ref="A4" r:id="rId_hyperlink_5" tooltip="DMC3016LSD" display="DMC3016LSD"/>
    <hyperlink ref="B4" r:id="rId_hyperlink_6" tooltip="DMC3016LSD Datasheet" display="DMC3016LSD Datasheet"/>
    <hyperlink ref="A5" r:id="rId_hyperlink_7" tooltip="DMC3021LSD" display="DMC3021LSD"/>
    <hyperlink ref="B5" r:id="rId_hyperlink_8" tooltip="DMC3021LSD Datasheet" display="DMC3021LSD Datasheet"/>
    <hyperlink ref="A6" r:id="rId_hyperlink_9" tooltip="DMC3021LSDQ" display="DMC3021LSDQ"/>
    <hyperlink ref="B6" r:id="rId_hyperlink_10" tooltip="DMC3021LSDQ Datasheet" display="DMC3021LSDQ Datasheet"/>
    <hyperlink ref="A7" r:id="rId_hyperlink_11" tooltip="DMC3025LDV" display="DMC3025LDV"/>
    <hyperlink ref="B7" r:id="rId_hyperlink_12" tooltip="DMC3025LDV Datasheet" display="DMC3025LDV Datasheet"/>
    <hyperlink ref="A8" r:id="rId_hyperlink_13" tooltip="DMC3025LNS" display="DMC3025LNS"/>
    <hyperlink ref="B8" r:id="rId_hyperlink_14" tooltip="DMC3025LNS Datasheet" display="DMC3025LNS Datasheet"/>
    <hyperlink ref="A9" r:id="rId_hyperlink_15" tooltip="DMC3025LSD" display="DMC3025LSD"/>
    <hyperlink ref="B9" r:id="rId_hyperlink_16" tooltip="DMC3025LSD Datasheet" display="DMC3025LSD Datasheet"/>
    <hyperlink ref="A10" r:id="rId_hyperlink_17" tooltip="DMC3025LSDQ" display="DMC3025LSDQ"/>
    <hyperlink ref="B10" r:id="rId_hyperlink_18" tooltip="DMC3025LSDQ Datasheet" display="DMC3025LSDQ Datasheet"/>
    <hyperlink ref="A11" r:id="rId_hyperlink_19" tooltip="DMC3028LSD" display="DMC3028LSD"/>
    <hyperlink ref="B11" r:id="rId_hyperlink_20" tooltip="DMC3028LSD Datasheet" display="DMC3028LSD Datasheet"/>
    <hyperlink ref="A12" r:id="rId_hyperlink_21" tooltip="DMC3028LSDX" display="DMC3028LSDX"/>
    <hyperlink ref="B12" r:id="rId_hyperlink_22" tooltip="DMC3028LSDX Datasheet" display="DMC3028LSDX Datasheet"/>
    <hyperlink ref="A13" r:id="rId_hyperlink_23" tooltip="DMC3028LSDXQ" display="DMC3028LSDXQ"/>
    <hyperlink ref="B13" r:id="rId_hyperlink_24" tooltip="DMC3028LSDXQ Datasheet" display="DMC3028LSDXQ Datasheet"/>
    <hyperlink ref="A14" r:id="rId_hyperlink_25" tooltip="DMC3032LSD" display="DMC3032LSD"/>
    <hyperlink ref="B14" r:id="rId_hyperlink_26" tooltip="DMC3032LSD Datasheet" display="DMC3032LSD Datasheet"/>
    <hyperlink ref="A15" r:id="rId_hyperlink_27" tooltip="DMC3060LVT" display="DMC3060LVT"/>
    <hyperlink ref="B15" r:id="rId_hyperlink_28" tooltip="DMC3060LVT Datasheet" display="DMC3060LVT Datasheet"/>
    <hyperlink ref="A16" r:id="rId_hyperlink_29" tooltip="DMC3060LVTQ" display="DMC3060LVTQ"/>
    <hyperlink ref="B16" r:id="rId_hyperlink_30" tooltip="DMC3060LVTQ Datasheet" display="DMC3060LVTQ Datasheet"/>
    <hyperlink ref="A17" r:id="rId_hyperlink_31" tooltip="DMC3061SVTQ" display="DMC3061SVTQ"/>
    <hyperlink ref="B17" r:id="rId_hyperlink_32" tooltip="DMC3061SVTQ Datasheet" display="DMC3061SVTQ Datasheet"/>
    <hyperlink ref="A18" r:id="rId_hyperlink_33" tooltip="DMC3071LVT" display="DMC3071LVT"/>
    <hyperlink ref="B18" r:id="rId_hyperlink_34" tooltip="DMC3071LVT Datasheet" display="DMC3071LVT Datasheet"/>
    <hyperlink ref="A19" r:id="rId_hyperlink_35" tooltip="DMC31D5UDA" display="DMC31D5UDA"/>
    <hyperlink ref="B19" r:id="rId_hyperlink_36" tooltip="DMC31D5UDA Datasheet" display="DMC31D5UDA Datasheet"/>
    <hyperlink ref="A20" r:id="rId_hyperlink_37" tooltip="DMC31D5UDJ" display="DMC31D5UDJ"/>
    <hyperlink ref="B20" r:id="rId_hyperlink_38" tooltip="DMC31D5UDJ Datasheet" display="DMC31D5UDJ Datasheet"/>
    <hyperlink ref="A21" r:id="rId_hyperlink_39" tooltip="DMC3400SDW" display="DMC3400SDW"/>
    <hyperlink ref="B21" r:id="rId_hyperlink_40" tooltip="DMC3400SDW Datasheet" display="DMC3400SDW Datasheet"/>
    <hyperlink ref="A22" r:id="rId_hyperlink_41" tooltip="DMC3401LDW" display="DMC3401LDW"/>
    <hyperlink ref="B22" r:id="rId_hyperlink_42" tooltip="DMC3401LDW Datasheet" display="DMC3401LDW Datasheet"/>
    <hyperlink ref="A23" r:id="rId_hyperlink_43" tooltip="DMC3730UFL3" display="DMC3730UFL3"/>
    <hyperlink ref="B23" r:id="rId_hyperlink_44" tooltip="DMC3730UFL3 Datasheet" display="DMC3730UFL3 Datasheet"/>
    <hyperlink ref="A24" r:id="rId_hyperlink_45" tooltip="DMG6601LVT" display="DMG6601LVT"/>
    <hyperlink ref="B24" r:id="rId_hyperlink_46" tooltip="DMG6601LVT Datasheet" display="DMG6601LVT Datasheet"/>
    <hyperlink ref="A25" r:id="rId_hyperlink_47" tooltip="ZXMC3A16DN8" display="ZXMC3A16DN8"/>
    <hyperlink ref="B25" r:id="rId_hyperlink_48" tooltip="ZXMC3A16DN8 Datasheet" display="ZXMC3A16DN8 Datasheet"/>
    <hyperlink ref="A26" r:id="rId_hyperlink_49" tooltip="ZXMC3A16DN8Q" display="ZXMC3A16DN8Q"/>
    <hyperlink ref="B26" r:id="rId_hyperlink_50" tooltip="ZXMC3A16DN8Q Datasheet" display="ZXMC3A16DN8Q Datasheet"/>
    <hyperlink ref="A27" r:id="rId_hyperlink_51" tooltip="ZXMC3A17DN8" display="ZXMC3A17DN8"/>
    <hyperlink ref="B27" r:id="rId_hyperlink_52" tooltip="ZXMC3A17DN8 Datasheet" display="ZXMC3A17DN8 Datasheet"/>
    <hyperlink ref="A28" r:id="rId_hyperlink_53" tooltip="ZXMC3A18DN8" display="ZXMC3A18DN8"/>
    <hyperlink ref="B28" r:id="rId_hyperlink_54" tooltip="ZXMC3A18DN8 Datasheet" display="ZXMC3A18DN8 Datasheet"/>
    <hyperlink ref="A29" r:id="rId_hyperlink_55" tooltip="ZXMC3AMC" display="ZXMC3AMC"/>
    <hyperlink ref="B29" r:id="rId_hyperlink_56" tooltip="ZXMC3AMC Datasheet" display="ZXMC3AMC Datasheet"/>
    <hyperlink ref="A30" r:id="rId_hyperlink_57" tooltip="ZXMC3F31DN8" display="ZXMC3F31DN8"/>
    <hyperlink ref="B30" r:id="rId_hyperlink_58" tooltip="ZXMC3F31DN8 Datasheet" display="ZXMC3F31DN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2024-03-29T03:58:24-05:00</dcterms:created>
  <dcterms:modified xsi:type="dcterms:W3CDTF">2024-03-29T03:58:24-05:00</dcterms:modified>
  <dc:title>Untitled Spreadsheet</dc:title>
  <dc:description/>
  <dc:subject/>
  <cp:keywords/>
  <cp:category/>
</cp:coreProperties>
</file>