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<sst xmlns="http://schemas.openxmlformats.org/spreadsheetml/2006/main" uniqueCount="39">
  <si>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</si>
  <si>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</si>
  <si>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</si>
  <si>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</si>
  <si>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</si>
  <si>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</si>
  <si>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Rating(mW)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</si>
  <si>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Z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</si>
  <si>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ZT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</si>
  <si>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Tol V (Typ)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</si>
  <si>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(µA)</t>
    </r>
  </si>
  <si>
    <t>Packages</t>
  </si>
  <si>
    <t>SURFACE MOUNT ZENER DIODE</t>
  </si>
  <si>
    <t>Yes</t>
  </si>
  <si>
    <t>Automotive</t>
  </si>
  <si>
    <t>Single</t>
  </si>
  <si>
    <t>SOD123</t>
  </si>
  <si>
    <t>SOD323</t>
  </si>
  <si>
    <t>SOD523</t>
  </si>
  <si>
    <t>X1-DFN1006-2</t>
  </si>
  <si>
    <t>SOD123F (Type B)</t>
  </si>
  <si>
    <t>SURFACE MOUNT PRECISION ZENER DIODE</t>
  </si>
  <si>
    <t>150mW Surface Mount Zener Diode</t>
  </si>
  <si>
    <t>+/- 5.56</t>
  </si>
  <si>
    <t>SOT523</t>
  </si>
  <si>
    <t>+/- 7.14</t>
  </si>
  <si>
    <t>0.5W SURFACE MOUNT PRECISION ZENER DIODE</t>
  </si>
  <si>
    <t>SOD323F</t>
  </si>
  <si>
    <t>SURFACE MOUNT LOW CURRENT ZENER DIODE</t>
  </si>
  <si>
    <t>No</t>
  </si>
  <si>
    <t>Surface-Mount Precision Zener Diode</t>
  </si>
  <si>
    <t>SOT23</t>
  </si>
  <si>
    <t>PowerDI123</t>
  </si>
  <si>
    <t>X3-DFN0603-2</t>
  </si>
  <si>
    <t>200mW SURFACE MOUNT ZENER DIODE</t>
  </si>
  <si>
    <t>SOT323</t>
  </si>
  <si>
    <t>0.5W SURFACE MOUNT ZENER DIODE
PowerDI323 (Type B)</t>
  </si>
  <si>
    <t>PowerDI323 (Type B)</t>
  </si>
  <si>
    <t>+/-5.79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</si>
</sst>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ZT52C10Q" TargetMode="External"/><Relationship Id="rId_hyperlink_2" Type="http://schemas.openxmlformats.org/officeDocument/2006/relationships/hyperlink" Target="https://www.diodes.com/assets/Datasheets/ds18004.pdf" TargetMode="External"/><Relationship Id="rId_hyperlink_3" Type="http://schemas.openxmlformats.org/officeDocument/2006/relationships/hyperlink" Target="https://www.diodes.com/part/view/BZT52C10SQ" TargetMode="External"/><Relationship Id="rId_hyperlink_4" Type="http://schemas.openxmlformats.org/officeDocument/2006/relationships/hyperlink" Target="https://www.diodes.com/assets/Datasheets/ds30093.pdf" TargetMode="External"/><Relationship Id="rId_hyperlink_5" Type="http://schemas.openxmlformats.org/officeDocument/2006/relationships/hyperlink" Target="https://www.diodes.com/part/view/BZT52C10TQ" TargetMode="External"/><Relationship Id="rId_hyperlink_6" Type="http://schemas.openxmlformats.org/officeDocument/2006/relationships/hyperlink" Target="https://www.diodes.com/assets/Datasheets/ds30502.pdf" TargetMode="External"/><Relationship Id="rId_hyperlink_7" Type="http://schemas.openxmlformats.org/officeDocument/2006/relationships/hyperlink" Target="https://www.diodes.com/part/view/BZT52C11Q" TargetMode="External"/><Relationship Id="rId_hyperlink_8" Type="http://schemas.openxmlformats.org/officeDocument/2006/relationships/hyperlink" Target="https://www.diodes.com/assets/Datasheets/ds18004.pdf" TargetMode="External"/><Relationship Id="rId_hyperlink_9" Type="http://schemas.openxmlformats.org/officeDocument/2006/relationships/hyperlink" Target="https://www.diodes.com/part/view/BZT52C11SQ" TargetMode="External"/><Relationship Id="rId_hyperlink_10" Type="http://schemas.openxmlformats.org/officeDocument/2006/relationships/hyperlink" Target="https://www.diodes.com/assets/Datasheets/ds30093.pdf" TargetMode="External"/><Relationship Id="rId_hyperlink_11" Type="http://schemas.openxmlformats.org/officeDocument/2006/relationships/hyperlink" Target="https://www.diodes.com/part/view/BZT52C11TQ" TargetMode="External"/><Relationship Id="rId_hyperlink_12" Type="http://schemas.openxmlformats.org/officeDocument/2006/relationships/hyperlink" Target="https://www.diodes.com/assets/Datasheets/ds30502.pdf" TargetMode="External"/><Relationship Id="rId_hyperlink_13" Type="http://schemas.openxmlformats.org/officeDocument/2006/relationships/hyperlink" Target="https://www.diodes.com/part/view/BZT52C12Q" TargetMode="External"/><Relationship Id="rId_hyperlink_14" Type="http://schemas.openxmlformats.org/officeDocument/2006/relationships/hyperlink" Target="https://www.diodes.com/assets/Datasheets/ds18004.pdf" TargetMode="External"/><Relationship Id="rId_hyperlink_15" Type="http://schemas.openxmlformats.org/officeDocument/2006/relationships/hyperlink" Target="https://www.diodes.com/part/view/BZT52C12SQ" TargetMode="External"/><Relationship Id="rId_hyperlink_16" Type="http://schemas.openxmlformats.org/officeDocument/2006/relationships/hyperlink" Target="https://www.diodes.com/assets/Datasheets/ds30093.pdf" TargetMode="External"/><Relationship Id="rId_hyperlink_17" Type="http://schemas.openxmlformats.org/officeDocument/2006/relationships/hyperlink" Target="https://www.diodes.com/part/view/BZT52C12TQ" TargetMode="External"/><Relationship Id="rId_hyperlink_18" Type="http://schemas.openxmlformats.org/officeDocument/2006/relationships/hyperlink" Target="https://www.diodes.com/assets/Datasheets/ds30502.pdf" TargetMode="External"/><Relationship Id="rId_hyperlink_19" Type="http://schemas.openxmlformats.org/officeDocument/2006/relationships/hyperlink" Target="https://www.diodes.com/part/view/BZT52C13LPQ" TargetMode="External"/><Relationship Id="rId_hyperlink_20" Type="http://schemas.openxmlformats.org/officeDocument/2006/relationships/hyperlink" Target="https://www.diodes.com/assets/Datasheets/BZT52C6V8LPQ-BZT52C16LPQ.pdf" TargetMode="External"/><Relationship Id="rId_hyperlink_21" Type="http://schemas.openxmlformats.org/officeDocument/2006/relationships/hyperlink" Target="https://www.diodes.com/part/view/BZT52C13Q" TargetMode="External"/><Relationship Id="rId_hyperlink_22" Type="http://schemas.openxmlformats.org/officeDocument/2006/relationships/hyperlink" Target="https://www.diodes.com/assets/Datasheets/ds18004.pdf" TargetMode="External"/><Relationship Id="rId_hyperlink_23" Type="http://schemas.openxmlformats.org/officeDocument/2006/relationships/hyperlink" Target="https://www.diodes.com/part/view/BZT52C13SQ" TargetMode="External"/><Relationship Id="rId_hyperlink_24" Type="http://schemas.openxmlformats.org/officeDocument/2006/relationships/hyperlink" Target="https://www.diodes.com/assets/Datasheets/ds30093.pdf" TargetMode="External"/><Relationship Id="rId_hyperlink_25" Type="http://schemas.openxmlformats.org/officeDocument/2006/relationships/hyperlink" Target="https://www.diodes.com/part/view/BZT52C13TQ" TargetMode="External"/><Relationship Id="rId_hyperlink_26" Type="http://schemas.openxmlformats.org/officeDocument/2006/relationships/hyperlink" Target="https://www.diodes.com/assets/Datasheets/ds30502.pdf" TargetMode="External"/><Relationship Id="rId_hyperlink_27" Type="http://schemas.openxmlformats.org/officeDocument/2006/relationships/hyperlink" Target="https://www.diodes.com/part/view/BZT52C15LPQ" TargetMode="External"/><Relationship Id="rId_hyperlink_28" Type="http://schemas.openxmlformats.org/officeDocument/2006/relationships/hyperlink" Target="https://www.diodes.com/assets/Datasheets/BZT52C6V8LPQ-BZT52C16LPQ.pdf" TargetMode="External"/><Relationship Id="rId_hyperlink_29" Type="http://schemas.openxmlformats.org/officeDocument/2006/relationships/hyperlink" Target="https://www.diodes.com/part/view/BZT52C15Q" TargetMode="External"/><Relationship Id="rId_hyperlink_30" Type="http://schemas.openxmlformats.org/officeDocument/2006/relationships/hyperlink" Target="https://www.diodes.com/assets/Datasheets/ds18004.pdf" TargetMode="External"/><Relationship Id="rId_hyperlink_31" Type="http://schemas.openxmlformats.org/officeDocument/2006/relationships/hyperlink" Target="https://www.diodes.com/part/view/BZT52C15SQ" TargetMode="External"/><Relationship Id="rId_hyperlink_32" Type="http://schemas.openxmlformats.org/officeDocument/2006/relationships/hyperlink" Target="https://www.diodes.com/assets/Datasheets/ds30093.pdf" TargetMode="External"/><Relationship Id="rId_hyperlink_33" Type="http://schemas.openxmlformats.org/officeDocument/2006/relationships/hyperlink" Target="https://www.diodes.com/part/view/BZT52C15TQ" TargetMode="External"/><Relationship Id="rId_hyperlink_34" Type="http://schemas.openxmlformats.org/officeDocument/2006/relationships/hyperlink" Target="https://www.diodes.com/assets/Datasheets/ds30502.pdf" TargetMode="External"/><Relationship Id="rId_hyperlink_35" Type="http://schemas.openxmlformats.org/officeDocument/2006/relationships/hyperlink" Target="https://www.diodes.com/part/view/BZT52C16LPQ" TargetMode="External"/><Relationship Id="rId_hyperlink_36" Type="http://schemas.openxmlformats.org/officeDocument/2006/relationships/hyperlink" Target="https://www.diodes.com/assets/Datasheets/BZT52C6V8LPQ-BZT52C16LPQ.pdf" TargetMode="External"/><Relationship Id="rId_hyperlink_37" Type="http://schemas.openxmlformats.org/officeDocument/2006/relationships/hyperlink" Target="https://www.diodes.com/part/view/BZT52C16Q" TargetMode="External"/><Relationship Id="rId_hyperlink_38" Type="http://schemas.openxmlformats.org/officeDocument/2006/relationships/hyperlink" Target="https://www.diodes.com/assets/Datasheets/ds18004.pdf" TargetMode="External"/><Relationship Id="rId_hyperlink_39" Type="http://schemas.openxmlformats.org/officeDocument/2006/relationships/hyperlink" Target="https://www.diodes.com/part/view/BZT52C16SQ" TargetMode="External"/><Relationship Id="rId_hyperlink_40" Type="http://schemas.openxmlformats.org/officeDocument/2006/relationships/hyperlink" Target="https://www.diodes.com/assets/Datasheets/ds30093.pdf" TargetMode="External"/><Relationship Id="rId_hyperlink_41" Type="http://schemas.openxmlformats.org/officeDocument/2006/relationships/hyperlink" Target="https://www.diodes.com/part/view/BZT52C16TQ" TargetMode="External"/><Relationship Id="rId_hyperlink_42" Type="http://schemas.openxmlformats.org/officeDocument/2006/relationships/hyperlink" Target="https://www.diodes.com/assets/Datasheets/ds30502.pdf" TargetMode="External"/><Relationship Id="rId_hyperlink_43" Type="http://schemas.openxmlformats.org/officeDocument/2006/relationships/hyperlink" Target="https://www.diodes.com/part/view/BZT52C18Q" TargetMode="External"/><Relationship Id="rId_hyperlink_44" Type="http://schemas.openxmlformats.org/officeDocument/2006/relationships/hyperlink" Target="https://www.diodes.com/assets/Datasheets/ds18004.pdf" TargetMode="External"/><Relationship Id="rId_hyperlink_45" Type="http://schemas.openxmlformats.org/officeDocument/2006/relationships/hyperlink" Target="https://www.diodes.com/part/view/BZT52C18SQ" TargetMode="External"/><Relationship Id="rId_hyperlink_46" Type="http://schemas.openxmlformats.org/officeDocument/2006/relationships/hyperlink" Target="https://www.diodes.com/assets/Datasheets/ds30093.pdf" TargetMode="External"/><Relationship Id="rId_hyperlink_47" Type="http://schemas.openxmlformats.org/officeDocument/2006/relationships/hyperlink" Target="https://www.diodes.com/part/view/BZT52C18TQ" TargetMode="External"/><Relationship Id="rId_hyperlink_48" Type="http://schemas.openxmlformats.org/officeDocument/2006/relationships/hyperlink" Target="https://www.diodes.com/assets/Datasheets/ds30502.pdf" TargetMode="External"/><Relationship Id="rId_hyperlink_49" Type="http://schemas.openxmlformats.org/officeDocument/2006/relationships/hyperlink" Target="https://www.diodes.com/part/view/BZT52C20Q" TargetMode="External"/><Relationship Id="rId_hyperlink_50" Type="http://schemas.openxmlformats.org/officeDocument/2006/relationships/hyperlink" Target="https://www.diodes.com/assets/Datasheets/ds18004.pdf" TargetMode="External"/><Relationship Id="rId_hyperlink_51" Type="http://schemas.openxmlformats.org/officeDocument/2006/relationships/hyperlink" Target="https://www.diodes.com/part/view/BZT52C20SQ" TargetMode="External"/><Relationship Id="rId_hyperlink_52" Type="http://schemas.openxmlformats.org/officeDocument/2006/relationships/hyperlink" Target="https://www.diodes.com/assets/Datasheets/ds30093.pdf" TargetMode="External"/><Relationship Id="rId_hyperlink_53" Type="http://schemas.openxmlformats.org/officeDocument/2006/relationships/hyperlink" Target="https://www.diodes.com/part/view/BZT52C20TQ" TargetMode="External"/><Relationship Id="rId_hyperlink_54" Type="http://schemas.openxmlformats.org/officeDocument/2006/relationships/hyperlink" Target="https://www.diodes.com/assets/Datasheets/ds30502.pdf" TargetMode="External"/><Relationship Id="rId_hyperlink_55" Type="http://schemas.openxmlformats.org/officeDocument/2006/relationships/hyperlink" Target="https://www.diodes.com/part/view/BZT52C22Q" TargetMode="External"/><Relationship Id="rId_hyperlink_56" Type="http://schemas.openxmlformats.org/officeDocument/2006/relationships/hyperlink" Target="https://www.diodes.com/assets/Datasheets/ds18004.pdf" TargetMode="External"/><Relationship Id="rId_hyperlink_57" Type="http://schemas.openxmlformats.org/officeDocument/2006/relationships/hyperlink" Target="https://www.diodes.com/part/view/BZT52C22TQ" TargetMode="External"/><Relationship Id="rId_hyperlink_58" Type="http://schemas.openxmlformats.org/officeDocument/2006/relationships/hyperlink" Target="https://www.diodes.com/assets/Datasheets/ds30502.pdf" TargetMode="External"/><Relationship Id="rId_hyperlink_59" Type="http://schemas.openxmlformats.org/officeDocument/2006/relationships/hyperlink" Target="https://www.diodes.com/part/view/BZT52C24Q" TargetMode="External"/><Relationship Id="rId_hyperlink_60" Type="http://schemas.openxmlformats.org/officeDocument/2006/relationships/hyperlink" Target="https://www.diodes.com/assets/Datasheets/ds18004.pdf" TargetMode="External"/><Relationship Id="rId_hyperlink_61" Type="http://schemas.openxmlformats.org/officeDocument/2006/relationships/hyperlink" Target="https://www.diodes.com/part/view/BZT52C24SQ" TargetMode="External"/><Relationship Id="rId_hyperlink_62" Type="http://schemas.openxmlformats.org/officeDocument/2006/relationships/hyperlink" Target="https://www.diodes.com/assets/Datasheets/ds30093.pdf" TargetMode="External"/><Relationship Id="rId_hyperlink_63" Type="http://schemas.openxmlformats.org/officeDocument/2006/relationships/hyperlink" Target="https://www.diodes.com/part/view/BZT52C24TQ" TargetMode="External"/><Relationship Id="rId_hyperlink_64" Type="http://schemas.openxmlformats.org/officeDocument/2006/relationships/hyperlink" Target="https://www.diodes.com/assets/Datasheets/ds30502.pdf" TargetMode="External"/><Relationship Id="rId_hyperlink_65" Type="http://schemas.openxmlformats.org/officeDocument/2006/relationships/hyperlink" Target="https://www.diodes.com/part/view/BZT52C27Q" TargetMode="External"/><Relationship Id="rId_hyperlink_66" Type="http://schemas.openxmlformats.org/officeDocument/2006/relationships/hyperlink" Target="https://www.diodes.com/assets/Datasheets/ds18004.pdf" TargetMode="External"/><Relationship Id="rId_hyperlink_67" Type="http://schemas.openxmlformats.org/officeDocument/2006/relationships/hyperlink" Target="https://www.diodes.com/part/view/BZT52C2V0Q" TargetMode="External"/><Relationship Id="rId_hyperlink_68" Type="http://schemas.openxmlformats.org/officeDocument/2006/relationships/hyperlink" Target="https://www.diodes.com/assets/Datasheets/ds18004.pdf" TargetMode="External"/><Relationship Id="rId_hyperlink_69" Type="http://schemas.openxmlformats.org/officeDocument/2006/relationships/hyperlink" Target="https://www.diodes.com/part/view/BZT52C2V0TQ" TargetMode="External"/><Relationship Id="rId_hyperlink_70" Type="http://schemas.openxmlformats.org/officeDocument/2006/relationships/hyperlink" Target="https://www.diodes.com/assets/Datasheets/ds30502.pdf" TargetMode="External"/><Relationship Id="rId_hyperlink_71" Type="http://schemas.openxmlformats.org/officeDocument/2006/relationships/hyperlink" Target="https://www.diodes.com/part/view/BZT52C2V4Q" TargetMode="External"/><Relationship Id="rId_hyperlink_72" Type="http://schemas.openxmlformats.org/officeDocument/2006/relationships/hyperlink" Target="https://www.diodes.com/assets/Datasheets/ds18004.pdf" TargetMode="External"/><Relationship Id="rId_hyperlink_73" Type="http://schemas.openxmlformats.org/officeDocument/2006/relationships/hyperlink" Target="https://www.diodes.com/part/view/BZT52C2V4TQ" TargetMode="External"/><Relationship Id="rId_hyperlink_74" Type="http://schemas.openxmlformats.org/officeDocument/2006/relationships/hyperlink" Target="https://www.diodes.com/assets/Datasheets/ds30502.pdf" TargetMode="External"/><Relationship Id="rId_hyperlink_75" Type="http://schemas.openxmlformats.org/officeDocument/2006/relationships/hyperlink" Target="https://www.diodes.com/part/view/BZT52C2V7Q" TargetMode="External"/><Relationship Id="rId_hyperlink_76" Type="http://schemas.openxmlformats.org/officeDocument/2006/relationships/hyperlink" Target="https://www.diodes.com/assets/Datasheets/ds18004.pdf" TargetMode="External"/><Relationship Id="rId_hyperlink_77" Type="http://schemas.openxmlformats.org/officeDocument/2006/relationships/hyperlink" Target="https://www.diodes.com/part/view/BZT52C2V7TQ" TargetMode="External"/><Relationship Id="rId_hyperlink_78" Type="http://schemas.openxmlformats.org/officeDocument/2006/relationships/hyperlink" Target="https://www.diodes.com/assets/Datasheets/ds30502.pdf" TargetMode="External"/><Relationship Id="rId_hyperlink_79" Type="http://schemas.openxmlformats.org/officeDocument/2006/relationships/hyperlink" Target="https://www.diodes.com/part/view/BZT52C30Q" TargetMode="External"/><Relationship Id="rId_hyperlink_80" Type="http://schemas.openxmlformats.org/officeDocument/2006/relationships/hyperlink" Target="https://www.diodes.com/assets/Datasheets/ds18004.pdf" TargetMode="External"/><Relationship Id="rId_hyperlink_81" Type="http://schemas.openxmlformats.org/officeDocument/2006/relationships/hyperlink" Target="https://www.diodes.com/part/view/BZT52C33Q" TargetMode="External"/><Relationship Id="rId_hyperlink_82" Type="http://schemas.openxmlformats.org/officeDocument/2006/relationships/hyperlink" Target="https://www.diodes.com/assets/Datasheets/ds18004.pdf" TargetMode="External"/><Relationship Id="rId_hyperlink_83" Type="http://schemas.openxmlformats.org/officeDocument/2006/relationships/hyperlink" Target="https://www.diodes.com/part/view/BZT52C36Q" TargetMode="External"/><Relationship Id="rId_hyperlink_84" Type="http://schemas.openxmlformats.org/officeDocument/2006/relationships/hyperlink" Target="https://www.diodes.com/assets/Datasheets/ds18004.pdf" TargetMode="External"/><Relationship Id="rId_hyperlink_85" Type="http://schemas.openxmlformats.org/officeDocument/2006/relationships/hyperlink" Target="https://www.diodes.com/part/view/BZT52C36SQ" TargetMode="External"/><Relationship Id="rId_hyperlink_86" Type="http://schemas.openxmlformats.org/officeDocument/2006/relationships/hyperlink" Target="https://www.diodes.com/assets/Datasheets/ds30093.pdf" TargetMode="External"/><Relationship Id="rId_hyperlink_87" Type="http://schemas.openxmlformats.org/officeDocument/2006/relationships/hyperlink" Target="https://www.diodes.com/part/view/BZT52C36TQ" TargetMode="External"/><Relationship Id="rId_hyperlink_88" Type="http://schemas.openxmlformats.org/officeDocument/2006/relationships/hyperlink" Target="https://www.diodes.com/assets/Datasheets/ds30502.pdf" TargetMode="External"/><Relationship Id="rId_hyperlink_89" Type="http://schemas.openxmlformats.org/officeDocument/2006/relationships/hyperlink" Target="https://www.diodes.com/part/view/BZT52C39Q" TargetMode="External"/><Relationship Id="rId_hyperlink_90" Type="http://schemas.openxmlformats.org/officeDocument/2006/relationships/hyperlink" Target="https://www.diodes.com/assets/Datasheets/ds18004.pdf" TargetMode="External"/><Relationship Id="rId_hyperlink_91" Type="http://schemas.openxmlformats.org/officeDocument/2006/relationships/hyperlink" Target="https://www.diodes.com/part/view/BZT52C3V0Q" TargetMode="External"/><Relationship Id="rId_hyperlink_92" Type="http://schemas.openxmlformats.org/officeDocument/2006/relationships/hyperlink" Target="https://www.diodes.com/assets/Datasheets/ds18004.pdf" TargetMode="External"/><Relationship Id="rId_hyperlink_93" Type="http://schemas.openxmlformats.org/officeDocument/2006/relationships/hyperlink" Target="https://www.diodes.com/part/view/BZT52C3V0SQ" TargetMode="External"/><Relationship Id="rId_hyperlink_94" Type="http://schemas.openxmlformats.org/officeDocument/2006/relationships/hyperlink" Target="https://www.diodes.com/assets/Datasheets/ds30093.pdf" TargetMode="External"/><Relationship Id="rId_hyperlink_95" Type="http://schemas.openxmlformats.org/officeDocument/2006/relationships/hyperlink" Target="https://www.diodes.com/part/view/BZT52C3V0TQ" TargetMode="External"/><Relationship Id="rId_hyperlink_96" Type="http://schemas.openxmlformats.org/officeDocument/2006/relationships/hyperlink" Target="https://www.diodes.com/assets/Datasheets/ds30502.pdf" TargetMode="External"/><Relationship Id="rId_hyperlink_97" Type="http://schemas.openxmlformats.org/officeDocument/2006/relationships/hyperlink" Target="https://www.diodes.com/part/view/BZT52C3V3Q" TargetMode="External"/><Relationship Id="rId_hyperlink_98" Type="http://schemas.openxmlformats.org/officeDocument/2006/relationships/hyperlink" Target="https://www.diodes.com/assets/Datasheets/ds18004.pdf" TargetMode="External"/><Relationship Id="rId_hyperlink_99" Type="http://schemas.openxmlformats.org/officeDocument/2006/relationships/hyperlink" Target="https://www.diodes.com/part/view/BZT52C3V3SQ" TargetMode="External"/><Relationship Id="rId_hyperlink_100" Type="http://schemas.openxmlformats.org/officeDocument/2006/relationships/hyperlink" Target="https://www.diodes.com/assets/Datasheets/ds30093.pdf" TargetMode="External"/><Relationship Id="rId_hyperlink_101" Type="http://schemas.openxmlformats.org/officeDocument/2006/relationships/hyperlink" Target="https://www.diodes.com/part/view/BZT52C3V3TQ" TargetMode="External"/><Relationship Id="rId_hyperlink_102" Type="http://schemas.openxmlformats.org/officeDocument/2006/relationships/hyperlink" Target="https://www.diodes.com/assets/Datasheets/ds30502.pdf" TargetMode="External"/><Relationship Id="rId_hyperlink_103" Type="http://schemas.openxmlformats.org/officeDocument/2006/relationships/hyperlink" Target="https://www.diodes.com/part/view/BZT52C3V6Q" TargetMode="External"/><Relationship Id="rId_hyperlink_104" Type="http://schemas.openxmlformats.org/officeDocument/2006/relationships/hyperlink" Target="https://www.diodes.com/assets/Datasheets/ds18004.pdf" TargetMode="External"/><Relationship Id="rId_hyperlink_105" Type="http://schemas.openxmlformats.org/officeDocument/2006/relationships/hyperlink" Target="https://www.diodes.com/part/view/BZT52C3V6SQ" TargetMode="External"/><Relationship Id="rId_hyperlink_106" Type="http://schemas.openxmlformats.org/officeDocument/2006/relationships/hyperlink" Target="https://www.diodes.com/assets/Datasheets/ds30093.pdf" TargetMode="External"/><Relationship Id="rId_hyperlink_107" Type="http://schemas.openxmlformats.org/officeDocument/2006/relationships/hyperlink" Target="https://www.diodes.com/part/view/BZT52C3V6TQ" TargetMode="External"/><Relationship Id="rId_hyperlink_108" Type="http://schemas.openxmlformats.org/officeDocument/2006/relationships/hyperlink" Target="https://www.diodes.com/assets/Datasheets/ds30502.pdf" TargetMode="External"/><Relationship Id="rId_hyperlink_109" Type="http://schemas.openxmlformats.org/officeDocument/2006/relationships/hyperlink" Target="https://www.diodes.com/part/view/BZT52C3V9Q" TargetMode="External"/><Relationship Id="rId_hyperlink_110" Type="http://schemas.openxmlformats.org/officeDocument/2006/relationships/hyperlink" Target="https://www.diodes.com/assets/Datasheets/ds18004.pdf" TargetMode="External"/><Relationship Id="rId_hyperlink_111" Type="http://schemas.openxmlformats.org/officeDocument/2006/relationships/hyperlink" Target="https://www.diodes.com/part/view/BZT52C3V9SQ" TargetMode="External"/><Relationship Id="rId_hyperlink_112" Type="http://schemas.openxmlformats.org/officeDocument/2006/relationships/hyperlink" Target="https://www.diodes.com/assets/Datasheets/ds30093.pdf" TargetMode="External"/><Relationship Id="rId_hyperlink_113" Type="http://schemas.openxmlformats.org/officeDocument/2006/relationships/hyperlink" Target="https://www.diodes.com/part/view/BZT52C3V9TQ" TargetMode="External"/><Relationship Id="rId_hyperlink_114" Type="http://schemas.openxmlformats.org/officeDocument/2006/relationships/hyperlink" Target="https://www.diodes.com/assets/Datasheets/ds30502.pdf" TargetMode="External"/><Relationship Id="rId_hyperlink_115" Type="http://schemas.openxmlformats.org/officeDocument/2006/relationships/hyperlink" Target="https://www.diodes.com/part/view/BZT52C43Q" TargetMode="External"/><Relationship Id="rId_hyperlink_116" Type="http://schemas.openxmlformats.org/officeDocument/2006/relationships/hyperlink" Target="https://www.diodes.com/assets/Datasheets/ds18004.pdf" TargetMode="External"/><Relationship Id="rId_hyperlink_117" Type="http://schemas.openxmlformats.org/officeDocument/2006/relationships/hyperlink" Target="https://www.diodes.com/part/view/BZT52C47Q" TargetMode="External"/><Relationship Id="rId_hyperlink_118" Type="http://schemas.openxmlformats.org/officeDocument/2006/relationships/hyperlink" Target="https://www.diodes.com/assets/Datasheets/ds18004.pdf" TargetMode="External"/><Relationship Id="rId_hyperlink_119" Type="http://schemas.openxmlformats.org/officeDocument/2006/relationships/hyperlink" Target="https://www.diodes.com/part/view/BZT52C4V3Q" TargetMode="External"/><Relationship Id="rId_hyperlink_120" Type="http://schemas.openxmlformats.org/officeDocument/2006/relationships/hyperlink" Target="https://www.diodes.com/assets/Datasheets/ds18004.pdf" TargetMode="External"/><Relationship Id="rId_hyperlink_121" Type="http://schemas.openxmlformats.org/officeDocument/2006/relationships/hyperlink" Target="https://www.diodes.com/part/view/BZT52C4V3SQ" TargetMode="External"/><Relationship Id="rId_hyperlink_122" Type="http://schemas.openxmlformats.org/officeDocument/2006/relationships/hyperlink" Target="https://www.diodes.com/assets/Datasheets/ds30093.pdf" TargetMode="External"/><Relationship Id="rId_hyperlink_123" Type="http://schemas.openxmlformats.org/officeDocument/2006/relationships/hyperlink" Target="https://www.diodes.com/part/view/BZT52C4V3TQ" TargetMode="External"/><Relationship Id="rId_hyperlink_124" Type="http://schemas.openxmlformats.org/officeDocument/2006/relationships/hyperlink" Target="https://www.diodes.com/assets/Datasheets/ds30502.pdf" TargetMode="External"/><Relationship Id="rId_hyperlink_125" Type="http://schemas.openxmlformats.org/officeDocument/2006/relationships/hyperlink" Target="https://www.diodes.com/part/view/BZT52C4V7Q" TargetMode="External"/><Relationship Id="rId_hyperlink_126" Type="http://schemas.openxmlformats.org/officeDocument/2006/relationships/hyperlink" Target="https://www.diodes.com/assets/Datasheets/ds18004.pdf" TargetMode="External"/><Relationship Id="rId_hyperlink_127" Type="http://schemas.openxmlformats.org/officeDocument/2006/relationships/hyperlink" Target="https://www.diodes.com/part/view/BZT52C4V7SQ" TargetMode="External"/><Relationship Id="rId_hyperlink_128" Type="http://schemas.openxmlformats.org/officeDocument/2006/relationships/hyperlink" Target="https://www.diodes.com/assets/Datasheets/ds30093.pdf" TargetMode="External"/><Relationship Id="rId_hyperlink_129" Type="http://schemas.openxmlformats.org/officeDocument/2006/relationships/hyperlink" Target="https://www.diodes.com/part/view/BZT52C4V7TQ" TargetMode="External"/><Relationship Id="rId_hyperlink_130" Type="http://schemas.openxmlformats.org/officeDocument/2006/relationships/hyperlink" Target="https://www.diodes.com/assets/Datasheets/ds30502.pdf" TargetMode="External"/><Relationship Id="rId_hyperlink_131" Type="http://schemas.openxmlformats.org/officeDocument/2006/relationships/hyperlink" Target="https://www.diodes.com/part/view/BZT52C51Q" TargetMode="External"/><Relationship Id="rId_hyperlink_132" Type="http://schemas.openxmlformats.org/officeDocument/2006/relationships/hyperlink" Target="https://www.diodes.com/assets/Datasheets/ds18004.pdf" TargetMode="External"/><Relationship Id="rId_hyperlink_133" Type="http://schemas.openxmlformats.org/officeDocument/2006/relationships/hyperlink" Target="https://www.diodes.com/part/view/BZT52C5V1Q" TargetMode="External"/><Relationship Id="rId_hyperlink_134" Type="http://schemas.openxmlformats.org/officeDocument/2006/relationships/hyperlink" Target="https://www.diodes.com/assets/Datasheets/ds18004.pdf" TargetMode="External"/><Relationship Id="rId_hyperlink_135" Type="http://schemas.openxmlformats.org/officeDocument/2006/relationships/hyperlink" Target="https://www.diodes.com/part/view/BZT52C5V1SQ" TargetMode="External"/><Relationship Id="rId_hyperlink_136" Type="http://schemas.openxmlformats.org/officeDocument/2006/relationships/hyperlink" Target="https://www.diodes.com/assets/Datasheets/ds30093.pdf" TargetMode="External"/><Relationship Id="rId_hyperlink_137" Type="http://schemas.openxmlformats.org/officeDocument/2006/relationships/hyperlink" Target="https://www.diodes.com/part/view/BZT52C5V1TQ" TargetMode="External"/><Relationship Id="rId_hyperlink_138" Type="http://schemas.openxmlformats.org/officeDocument/2006/relationships/hyperlink" Target="https://www.diodes.com/assets/Datasheets/ds30502.pdf" TargetMode="External"/><Relationship Id="rId_hyperlink_139" Type="http://schemas.openxmlformats.org/officeDocument/2006/relationships/hyperlink" Target="https://www.diodes.com/part/view/BZT52C5V6Q" TargetMode="External"/><Relationship Id="rId_hyperlink_140" Type="http://schemas.openxmlformats.org/officeDocument/2006/relationships/hyperlink" Target="https://www.diodes.com/assets/Datasheets/ds18004.pdf" TargetMode="External"/><Relationship Id="rId_hyperlink_141" Type="http://schemas.openxmlformats.org/officeDocument/2006/relationships/hyperlink" Target="https://www.diodes.com/part/view/BZT52C5V6SQ" TargetMode="External"/><Relationship Id="rId_hyperlink_142" Type="http://schemas.openxmlformats.org/officeDocument/2006/relationships/hyperlink" Target="https://www.diodes.com/assets/Datasheets/ds30093.pdf" TargetMode="External"/><Relationship Id="rId_hyperlink_143" Type="http://schemas.openxmlformats.org/officeDocument/2006/relationships/hyperlink" Target="https://www.diodes.com/part/view/BZT52C5V6TQ" TargetMode="External"/><Relationship Id="rId_hyperlink_144" Type="http://schemas.openxmlformats.org/officeDocument/2006/relationships/hyperlink" Target="https://www.diodes.com/assets/Datasheets/ds30502.pdf" TargetMode="External"/><Relationship Id="rId_hyperlink_145" Type="http://schemas.openxmlformats.org/officeDocument/2006/relationships/hyperlink" Target="https://www.diodes.com/part/view/BZT52C6V2Q" TargetMode="External"/><Relationship Id="rId_hyperlink_146" Type="http://schemas.openxmlformats.org/officeDocument/2006/relationships/hyperlink" Target="https://www.diodes.com/assets/Datasheets/ds18004.pdf" TargetMode="External"/><Relationship Id="rId_hyperlink_147" Type="http://schemas.openxmlformats.org/officeDocument/2006/relationships/hyperlink" Target="https://www.diodes.com/part/view/BZT52C6V2SQ" TargetMode="External"/><Relationship Id="rId_hyperlink_148" Type="http://schemas.openxmlformats.org/officeDocument/2006/relationships/hyperlink" Target="https://www.diodes.com/assets/Datasheets/ds30093.pdf" TargetMode="External"/><Relationship Id="rId_hyperlink_149" Type="http://schemas.openxmlformats.org/officeDocument/2006/relationships/hyperlink" Target="https://www.diodes.com/part/view/BZT52C6V2TQ" TargetMode="External"/><Relationship Id="rId_hyperlink_150" Type="http://schemas.openxmlformats.org/officeDocument/2006/relationships/hyperlink" Target="https://www.diodes.com/assets/Datasheets/ds30502.pdf" TargetMode="External"/><Relationship Id="rId_hyperlink_151" Type="http://schemas.openxmlformats.org/officeDocument/2006/relationships/hyperlink" Target="https://www.diodes.com/part/view/BZT52C6V8LPQ" TargetMode="External"/><Relationship Id="rId_hyperlink_152" Type="http://schemas.openxmlformats.org/officeDocument/2006/relationships/hyperlink" Target="https://www.diodes.com/assets/Datasheets/BZT52C6V8LPQ-BZT52C16LPQ.pdf" TargetMode="External"/><Relationship Id="rId_hyperlink_153" Type="http://schemas.openxmlformats.org/officeDocument/2006/relationships/hyperlink" Target="https://www.diodes.com/part/view/BZT52C6V8SQ" TargetMode="External"/><Relationship Id="rId_hyperlink_154" Type="http://schemas.openxmlformats.org/officeDocument/2006/relationships/hyperlink" Target="https://www.diodes.com/assets/Datasheets/ds30093.pdf" TargetMode="External"/><Relationship Id="rId_hyperlink_155" Type="http://schemas.openxmlformats.org/officeDocument/2006/relationships/hyperlink" Target="https://www.diodes.com/part/view/BZT52C6V8TQ" TargetMode="External"/><Relationship Id="rId_hyperlink_156" Type="http://schemas.openxmlformats.org/officeDocument/2006/relationships/hyperlink" Target="https://www.diodes.com/assets/Datasheets/ds30502.pdf" TargetMode="External"/><Relationship Id="rId_hyperlink_157" Type="http://schemas.openxmlformats.org/officeDocument/2006/relationships/hyperlink" Target="https://www.diodes.com/part/view/BZT52C7V5Q" TargetMode="External"/><Relationship Id="rId_hyperlink_158" Type="http://schemas.openxmlformats.org/officeDocument/2006/relationships/hyperlink" Target="https://www.diodes.com/assets/Datasheets/ds18004.pdf" TargetMode="External"/><Relationship Id="rId_hyperlink_159" Type="http://schemas.openxmlformats.org/officeDocument/2006/relationships/hyperlink" Target="https://www.diodes.com/part/view/BZT52C7V5SQ" TargetMode="External"/><Relationship Id="rId_hyperlink_160" Type="http://schemas.openxmlformats.org/officeDocument/2006/relationships/hyperlink" Target="https://www.diodes.com/assets/Datasheets/ds30093.pdf" TargetMode="External"/><Relationship Id="rId_hyperlink_161" Type="http://schemas.openxmlformats.org/officeDocument/2006/relationships/hyperlink" Target="https://www.diodes.com/part/view/BZT52C7V5TQ" TargetMode="External"/><Relationship Id="rId_hyperlink_162" Type="http://schemas.openxmlformats.org/officeDocument/2006/relationships/hyperlink" Target="https://www.diodes.com/assets/Datasheets/ds30502.pdf" TargetMode="External"/><Relationship Id="rId_hyperlink_163" Type="http://schemas.openxmlformats.org/officeDocument/2006/relationships/hyperlink" Target="https://www.diodes.com/part/view/BZT52C8V2Q" TargetMode="External"/><Relationship Id="rId_hyperlink_164" Type="http://schemas.openxmlformats.org/officeDocument/2006/relationships/hyperlink" Target="https://www.diodes.com/assets/Datasheets/ds18004.pdf" TargetMode="External"/><Relationship Id="rId_hyperlink_165" Type="http://schemas.openxmlformats.org/officeDocument/2006/relationships/hyperlink" Target="https://www.diodes.com/part/view/BZT52C8V2TQ" TargetMode="External"/><Relationship Id="rId_hyperlink_166" Type="http://schemas.openxmlformats.org/officeDocument/2006/relationships/hyperlink" Target="https://www.diodes.com/assets/Datasheets/ds30502.pdf" TargetMode="External"/><Relationship Id="rId_hyperlink_167" Type="http://schemas.openxmlformats.org/officeDocument/2006/relationships/hyperlink" Target="https://www.diodes.com/part/view/BZT52C9V1LPQ" TargetMode="External"/><Relationship Id="rId_hyperlink_168" Type="http://schemas.openxmlformats.org/officeDocument/2006/relationships/hyperlink" Target="https://www.diodes.com/assets/Datasheets/BZT52C6V8LPQ-BZT52C16LPQ.pdf" TargetMode="External"/><Relationship Id="rId_hyperlink_169" Type="http://schemas.openxmlformats.org/officeDocument/2006/relationships/hyperlink" Target="https://www.diodes.com/part/view/BZT52C9V1Q" TargetMode="External"/><Relationship Id="rId_hyperlink_170" Type="http://schemas.openxmlformats.org/officeDocument/2006/relationships/hyperlink" Target="https://www.diodes.com/assets/Datasheets/ds18004.pdf" TargetMode="External"/><Relationship Id="rId_hyperlink_171" Type="http://schemas.openxmlformats.org/officeDocument/2006/relationships/hyperlink" Target="https://www.diodes.com/part/view/BZT52C9V1SQ" TargetMode="External"/><Relationship Id="rId_hyperlink_172" Type="http://schemas.openxmlformats.org/officeDocument/2006/relationships/hyperlink" Target="https://www.diodes.com/assets/Datasheets/ds30093.pdf" TargetMode="External"/><Relationship Id="rId_hyperlink_173" Type="http://schemas.openxmlformats.org/officeDocument/2006/relationships/hyperlink" Target="https://www.diodes.com/part/view/BZT52C9V1TQ" TargetMode="External"/><Relationship Id="rId_hyperlink_174" Type="http://schemas.openxmlformats.org/officeDocument/2006/relationships/hyperlink" Target="https://www.diodes.com/assets/Datasheets/ds30502.pdf" TargetMode="External"/><Relationship Id="rId_hyperlink_175" Type="http://schemas.openxmlformats.org/officeDocument/2006/relationships/hyperlink" Target="https://www.diodes.com/part/view/BZT52HC10WFQ" TargetMode="External"/><Relationship Id="rId_hyperlink_176" Type="http://schemas.openxmlformats.org/officeDocument/2006/relationships/hyperlink" Target="https://www.diodes.com/assets/Datasheets/BZT52HC5V6WFQ-BZT52HC30WFQ.pdf" TargetMode="External"/><Relationship Id="rId_hyperlink_177" Type="http://schemas.openxmlformats.org/officeDocument/2006/relationships/hyperlink" Target="https://www.diodes.com/part/view/BZT52HC11WFQ" TargetMode="External"/><Relationship Id="rId_hyperlink_178" Type="http://schemas.openxmlformats.org/officeDocument/2006/relationships/hyperlink" Target="https://www.diodes.com/assets/Datasheets/BZT52HC5V6WFQ-BZT52HC30WFQ.pdf" TargetMode="External"/><Relationship Id="rId_hyperlink_179" Type="http://schemas.openxmlformats.org/officeDocument/2006/relationships/hyperlink" Target="https://www.diodes.com/part/view/BZT52HC12WFQ" TargetMode="External"/><Relationship Id="rId_hyperlink_180" Type="http://schemas.openxmlformats.org/officeDocument/2006/relationships/hyperlink" Target="https://www.diodes.com/assets/Datasheets/BZT52HC5V6WFQ-BZT52HC30WFQ.pdf" TargetMode="External"/><Relationship Id="rId_hyperlink_181" Type="http://schemas.openxmlformats.org/officeDocument/2006/relationships/hyperlink" Target="https://www.diodes.com/part/view/BZT52HC13WFQ" TargetMode="External"/><Relationship Id="rId_hyperlink_182" Type="http://schemas.openxmlformats.org/officeDocument/2006/relationships/hyperlink" Target="https://www.diodes.com/assets/Datasheets/BZT52HC5V6WFQ-BZT52HC30WFQ.pdf" TargetMode="External"/><Relationship Id="rId_hyperlink_183" Type="http://schemas.openxmlformats.org/officeDocument/2006/relationships/hyperlink" Target="https://www.diodes.com/part/view/BZT52HC15WFQ" TargetMode="External"/><Relationship Id="rId_hyperlink_184" Type="http://schemas.openxmlformats.org/officeDocument/2006/relationships/hyperlink" Target="https://www.diodes.com/assets/Datasheets/BZT52HC5V6WFQ-BZT52HC30WFQ.pdf" TargetMode="External"/><Relationship Id="rId_hyperlink_185" Type="http://schemas.openxmlformats.org/officeDocument/2006/relationships/hyperlink" Target="https://www.diodes.com/part/view/BZT52HC16WFQ" TargetMode="External"/><Relationship Id="rId_hyperlink_186" Type="http://schemas.openxmlformats.org/officeDocument/2006/relationships/hyperlink" Target="https://www.diodes.com/assets/Datasheets/BZT52HC5V6WFQ-BZT52HC30WFQ.pdf" TargetMode="External"/><Relationship Id="rId_hyperlink_187" Type="http://schemas.openxmlformats.org/officeDocument/2006/relationships/hyperlink" Target="https://www.diodes.com/part/view/BZT52HC18WFQ" TargetMode="External"/><Relationship Id="rId_hyperlink_188" Type="http://schemas.openxmlformats.org/officeDocument/2006/relationships/hyperlink" Target="https://www.diodes.com/assets/Datasheets/BZT52HC5V6WFQ-BZT52HC30WFQ.pdf" TargetMode="External"/><Relationship Id="rId_hyperlink_189" Type="http://schemas.openxmlformats.org/officeDocument/2006/relationships/hyperlink" Target="https://www.diodes.com/part/view/BZT52HC20WFQ" TargetMode="External"/><Relationship Id="rId_hyperlink_190" Type="http://schemas.openxmlformats.org/officeDocument/2006/relationships/hyperlink" Target="https://www.diodes.com/assets/Datasheets/BZT52HC5V6WFQ-BZT52HC30WFQ.pdf" TargetMode="External"/><Relationship Id="rId_hyperlink_191" Type="http://schemas.openxmlformats.org/officeDocument/2006/relationships/hyperlink" Target="https://www.diodes.com/part/view/BZT52HC22WFQ" TargetMode="External"/><Relationship Id="rId_hyperlink_192" Type="http://schemas.openxmlformats.org/officeDocument/2006/relationships/hyperlink" Target="https://www.diodes.com/assets/Datasheets/BZT52HC5V6WFQ-BZT52HC30WFQ.pdf" TargetMode="External"/><Relationship Id="rId_hyperlink_193" Type="http://schemas.openxmlformats.org/officeDocument/2006/relationships/hyperlink" Target="https://www.diodes.com/part/view/BZT52HC24WFQ" TargetMode="External"/><Relationship Id="rId_hyperlink_194" Type="http://schemas.openxmlformats.org/officeDocument/2006/relationships/hyperlink" Target="https://www.diodes.com/assets/Datasheets/BZT52HC5V6WFQ-BZT52HC30WFQ.pdf" TargetMode="External"/><Relationship Id="rId_hyperlink_195" Type="http://schemas.openxmlformats.org/officeDocument/2006/relationships/hyperlink" Target="https://www.diodes.com/part/view/BZT52HC27WFQ" TargetMode="External"/><Relationship Id="rId_hyperlink_196" Type="http://schemas.openxmlformats.org/officeDocument/2006/relationships/hyperlink" Target="https://www.diodes.com/assets/Datasheets/BZT52HC5V6WFQ-BZT52HC30WFQ.pdf" TargetMode="External"/><Relationship Id="rId_hyperlink_197" Type="http://schemas.openxmlformats.org/officeDocument/2006/relationships/hyperlink" Target="https://www.diodes.com/part/view/BZT52HC30WFQ" TargetMode="External"/><Relationship Id="rId_hyperlink_198" Type="http://schemas.openxmlformats.org/officeDocument/2006/relationships/hyperlink" Target="https://www.diodes.com/assets/Datasheets/BZT52HC5V6WFQ-BZT52HC30WFQ.pdf" TargetMode="External"/><Relationship Id="rId_hyperlink_199" Type="http://schemas.openxmlformats.org/officeDocument/2006/relationships/hyperlink" Target="https://www.diodes.com/part/view/BZT52HC5V6WFQ" TargetMode="External"/><Relationship Id="rId_hyperlink_200" Type="http://schemas.openxmlformats.org/officeDocument/2006/relationships/hyperlink" Target="https://www.diodes.com/assets/Datasheets/BZT52HC5V6WFQ-BZT52HC30WFQ.pdf" TargetMode="External"/><Relationship Id="rId_hyperlink_201" Type="http://schemas.openxmlformats.org/officeDocument/2006/relationships/hyperlink" Target="https://www.diodes.com/part/view/BZT52HC6V2WFQ" TargetMode="External"/><Relationship Id="rId_hyperlink_202" Type="http://schemas.openxmlformats.org/officeDocument/2006/relationships/hyperlink" Target="https://www.diodes.com/assets/Datasheets/BZT52HC5V6WFQ-BZT52HC30WFQ.pdf" TargetMode="External"/><Relationship Id="rId_hyperlink_203" Type="http://schemas.openxmlformats.org/officeDocument/2006/relationships/hyperlink" Target="https://www.diodes.com/part/view/BZT52HC6V8WFQ" TargetMode="External"/><Relationship Id="rId_hyperlink_204" Type="http://schemas.openxmlformats.org/officeDocument/2006/relationships/hyperlink" Target="https://www.diodes.com/assets/Datasheets/BZT52HC5V6WFQ-BZT52HC30WFQ.pdf" TargetMode="External"/><Relationship Id="rId_hyperlink_205" Type="http://schemas.openxmlformats.org/officeDocument/2006/relationships/hyperlink" Target="https://www.diodes.com/part/view/BZT52HC7V5WFQ" TargetMode="External"/><Relationship Id="rId_hyperlink_206" Type="http://schemas.openxmlformats.org/officeDocument/2006/relationships/hyperlink" Target="https://www.diodes.com/assets/Datasheets/BZT52HC5V6WFQ-BZT52HC30WFQ.pdf" TargetMode="External"/><Relationship Id="rId_hyperlink_207" Type="http://schemas.openxmlformats.org/officeDocument/2006/relationships/hyperlink" Target="https://www.diodes.com/part/view/BZT52HC8V2WFQ" TargetMode="External"/><Relationship Id="rId_hyperlink_208" Type="http://schemas.openxmlformats.org/officeDocument/2006/relationships/hyperlink" Target="https://www.diodes.com/assets/Datasheets/BZT52HC5V6WFQ-BZT52HC30WFQ.pdf" TargetMode="External"/><Relationship Id="rId_hyperlink_209" Type="http://schemas.openxmlformats.org/officeDocument/2006/relationships/hyperlink" Target="https://www.diodes.com/part/view/BZT52HC9V1WFQ" TargetMode="External"/><Relationship Id="rId_hyperlink_210" Type="http://schemas.openxmlformats.org/officeDocument/2006/relationships/hyperlink" Target="https://www.diodes.com/assets/Datasheets/BZT52HC5V6WFQ-BZT52HC30WFQ.pdf" TargetMode="External"/><Relationship Id="rId_hyperlink_211" Type="http://schemas.openxmlformats.org/officeDocument/2006/relationships/hyperlink" Target="https://www.diodes.com/part/view/BZT585B10TQ" TargetMode="External"/><Relationship Id="rId_hyperlink_212" Type="http://schemas.openxmlformats.org/officeDocument/2006/relationships/hyperlink" Target="https://www.diodes.com/assets/Datasheets/BZT585B5V1TQ-BZT585B43TQ.pdf" TargetMode="External"/><Relationship Id="rId_hyperlink_213" Type="http://schemas.openxmlformats.org/officeDocument/2006/relationships/hyperlink" Target="https://www.diodes.com/part/view/BZT585B11TQ" TargetMode="External"/><Relationship Id="rId_hyperlink_214" Type="http://schemas.openxmlformats.org/officeDocument/2006/relationships/hyperlink" Target="https://www.diodes.com/assets/Datasheets/BZT585B5V1TQ-BZT585B43TQ.pdf" TargetMode="External"/><Relationship Id="rId_hyperlink_215" Type="http://schemas.openxmlformats.org/officeDocument/2006/relationships/hyperlink" Target="https://www.diodes.com/part/view/BZT585B12TQ" TargetMode="External"/><Relationship Id="rId_hyperlink_216" Type="http://schemas.openxmlformats.org/officeDocument/2006/relationships/hyperlink" Target="https://www.diodes.com/assets/Datasheets/BZT585B5V1TQ-BZT585B43TQ.pdf" TargetMode="External"/><Relationship Id="rId_hyperlink_217" Type="http://schemas.openxmlformats.org/officeDocument/2006/relationships/hyperlink" Target="https://www.diodes.com/part/view/BZT585B13TQ" TargetMode="External"/><Relationship Id="rId_hyperlink_218" Type="http://schemas.openxmlformats.org/officeDocument/2006/relationships/hyperlink" Target="https://www.diodes.com/assets/Datasheets/BZT585B5V1TQ-BZT585B43TQ.pdf" TargetMode="External"/><Relationship Id="rId_hyperlink_219" Type="http://schemas.openxmlformats.org/officeDocument/2006/relationships/hyperlink" Target="https://www.diodes.com/part/view/BZT585B15TQ" TargetMode="External"/><Relationship Id="rId_hyperlink_220" Type="http://schemas.openxmlformats.org/officeDocument/2006/relationships/hyperlink" Target="https://www.diodes.com/assets/Datasheets/BZT585B5V1TQ-BZT585B43TQ.pdf" TargetMode="External"/><Relationship Id="rId_hyperlink_221" Type="http://schemas.openxmlformats.org/officeDocument/2006/relationships/hyperlink" Target="https://www.diodes.com/part/view/BZT585B16TQ" TargetMode="External"/><Relationship Id="rId_hyperlink_222" Type="http://schemas.openxmlformats.org/officeDocument/2006/relationships/hyperlink" Target="https://www.diodes.com/assets/Datasheets/BZT585B5V1TQ-BZT585B43TQ.pdf" TargetMode="External"/><Relationship Id="rId_hyperlink_223" Type="http://schemas.openxmlformats.org/officeDocument/2006/relationships/hyperlink" Target="https://www.diodes.com/part/view/BZT585B18TQ" TargetMode="External"/><Relationship Id="rId_hyperlink_224" Type="http://schemas.openxmlformats.org/officeDocument/2006/relationships/hyperlink" Target="https://www.diodes.com/assets/Datasheets/BZT585B5V1TQ-BZT585B43TQ.pdf" TargetMode="External"/><Relationship Id="rId_hyperlink_225" Type="http://schemas.openxmlformats.org/officeDocument/2006/relationships/hyperlink" Target="https://www.diodes.com/part/view/BZT585B20TQ" TargetMode="External"/><Relationship Id="rId_hyperlink_226" Type="http://schemas.openxmlformats.org/officeDocument/2006/relationships/hyperlink" Target="https://www.diodes.com/assets/Datasheets/BZT585B5V1TQ-BZT585B43TQ.pdf" TargetMode="External"/><Relationship Id="rId_hyperlink_227" Type="http://schemas.openxmlformats.org/officeDocument/2006/relationships/hyperlink" Target="https://www.diodes.com/part/view/BZT585B22TQ" TargetMode="External"/><Relationship Id="rId_hyperlink_228" Type="http://schemas.openxmlformats.org/officeDocument/2006/relationships/hyperlink" Target="https://www.diodes.com/assets/Datasheets/BZT585B5V1TQ-BZT585B43TQ.pdf" TargetMode="External"/><Relationship Id="rId_hyperlink_229" Type="http://schemas.openxmlformats.org/officeDocument/2006/relationships/hyperlink" Target="https://www.diodes.com/part/view/BZT585B24TQ" TargetMode="External"/><Relationship Id="rId_hyperlink_230" Type="http://schemas.openxmlformats.org/officeDocument/2006/relationships/hyperlink" Target="https://www.diodes.com/assets/Datasheets/BZT585B5V1TQ-BZT585B43TQ.pdf" TargetMode="External"/><Relationship Id="rId_hyperlink_231" Type="http://schemas.openxmlformats.org/officeDocument/2006/relationships/hyperlink" Target="https://www.diodes.com/part/view/BZT585B27TQ" TargetMode="External"/><Relationship Id="rId_hyperlink_232" Type="http://schemas.openxmlformats.org/officeDocument/2006/relationships/hyperlink" Target="https://www.diodes.com/assets/Datasheets/BZT585B5V1TQ-BZT585B43TQ.pdf" TargetMode="External"/><Relationship Id="rId_hyperlink_233" Type="http://schemas.openxmlformats.org/officeDocument/2006/relationships/hyperlink" Target="https://www.diodes.com/part/view/BZT585B2V4TQ" TargetMode="External"/><Relationship Id="rId_hyperlink_234" Type="http://schemas.openxmlformats.org/officeDocument/2006/relationships/hyperlink" Target="https://www.diodes.com/assets/Datasheets/BZT585B5V1TQ-BZT585B43TQ.pdf" TargetMode="External"/><Relationship Id="rId_hyperlink_235" Type="http://schemas.openxmlformats.org/officeDocument/2006/relationships/hyperlink" Target="https://www.diodes.com/part/view/BZT585B30TQ" TargetMode="External"/><Relationship Id="rId_hyperlink_236" Type="http://schemas.openxmlformats.org/officeDocument/2006/relationships/hyperlink" Target="https://www.diodes.com/assets/Datasheets/BZT585B5V1TQ-BZT585B43TQ.pdf" TargetMode="External"/><Relationship Id="rId_hyperlink_237" Type="http://schemas.openxmlformats.org/officeDocument/2006/relationships/hyperlink" Target="https://www.diodes.com/part/view/BZT585B33TQ" TargetMode="External"/><Relationship Id="rId_hyperlink_238" Type="http://schemas.openxmlformats.org/officeDocument/2006/relationships/hyperlink" Target="https://www.diodes.com/assets/Datasheets/BZT585B5V1TQ-BZT585B43TQ.pdf" TargetMode="External"/><Relationship Id="rId_hyperlink_239" Type="http://schemas.openxmlformats.org/officeDocument/2006/relationships/hyperlink" Target="https://www.diodes.com/part/view/BZT585B36TQ" TargetMode="External"/><Relationship Id="rId_hyperlink_240" Type="http://schemas.openxmlformats.org/officeDocument/2006/relationships/hyperlink" Target="https://www.diodes.com/assets/Datasheets/BZT585B5V1TQ-BZT585B43TQ.pdf" TargetMode="External"/><Relationship Id="rId_hyperlink_241" Type="http://schemas.openxmlformats.org/officeDocument/2006/relationships/hyperlink" Target="https://www.diodes.com/part/view/BZT585B39TQ" TargetMode="External"/><Relationship Id="rId_hyperlink_242" Type="http://schemas.openxmlformats.org/officeDocument/2006/relationships/hyperlink" Target="https://www.diodes.com/assets/Datasheets/BZT585B5V1TQ-BZT585B43TQ.pdf" TargetMode="External"/><Relationship Id="rId_hyperlink_243" Type="http://schemas.openxmlformats.org/officeDocument/2006/relationships/hyperlink" Target="https://www.diodes.com/part/view/BZT585B3V6TQ" TargetMode="External"/><Relationship Id="rId_hyperlink_244" Type="http://schemas.openxmlformats.org/officeDocument/2006/relationships/hyperlink" Target="https://www.diodes.com/assets/Datasheets/BZT585B5V1TQ-BZT585B43TQ.pdf" TargetMode="External"/><Relationship Id="rId_hyperlink_245" Type="http://schemas.openxmlformats.org/officeDocument/2006/relationships/hyperlink" Target="https://www.diodes.com/part/view/BZT585B3V9TQ" TargetMode="External"/><Relationship Id="rId_hyperlink_246" Type="http://schemas.openxmlformats.org/officeDocument/2006/relationships/hyperlink" Target="https://www.diodes.com/assets/Datasheets/BZT585B5V1TQ-BZT585B43TQ.pdf" TargetMode="External"/><Relationship Id="rId_hyperlink_247" Type="http://schemas.openxmlformats.org/officeDocument/2006/relationships/hyperlink" Target="https://www.diodes.com/part/view/BZT585B43TQ" TargetMode="External"/><Relationship Id="rId_hyperlink_248" Type="http://schemas.openxmlformats.org/officeDocument/2006/relationships/hyperlink" Target="https://www.diodes.com/assets/Datasheets/BZT585B5V1TQ-BZT585B43TQ.pdf" TargetMode="External"/><Relationship Id="rId_hyperlink_249" Type="http://schemas.openxmlformats.org/officeDocument/2006/relationships/hyperlink" Target="https://www.diodes.com/part/view/BZT585B5V1TQ" TargetMode="External"/><Relationship Id="rId_hyperlink_250" Type="http://schemas.openxmlformats.org/officeDocument/2006/relationships/hyperlink" Target="https://www.diodes.com/assets/Datasheets/BZT585B5V1TQ-BZT585B43TQ.pdf" TargetMode="External"/><Relationship Id="rId_hyperlink_251" Type="http://schemas.openxmlformats.org/officeDocument/2006/relationships/hyperlink" Target="https://www.diodes.com/part/view/BZT585B5V6TQ" TargetMode="External"/><Relationship Id="rId_hyperlink_252" Type="http://schemas.openxmlformats.org/officeDocument/2006/relationships/hyperlink" Target="https://www.diodes.com/assets/Datasheets/BZT585B5V1TQ-BZT585B43TQ.pdf" TargetMode="External"/><Relationship Id="rId_hyperlink_253" Type="http://schemas.openxmlformats.org/officeDocument/2006/relationships/hyperlink" Target="https://www.diodes.com/part/view/BZT585B6V2TQ" TargetMode="External"/><Relationship Id="rId_hyperlink_254" Type="http://schemas.openxmlformats.org/officeDocument/2006/relationships/hyperlink" Target="https://www.diodes.com/assets/Datasheets/BZT585B5V1TQ-BZT585B43TQ.pdf" TargetMode="External"/><Relationship Id="rId_hyperlink_255" Type="http://schemas.openxmlformats.org/officeDocument/2006/relationships/hyperlink" Target="https://www.diodes.com/part/view/BZT585B6V8TQ" TargetMode="External"/><Relationship Id="rId_hyperlink_256" Type="http://schemas.openxmlformats.org/officeDocument/2006/relationships/hyperlink" Target="https://www.diodes.com/assets/Datasheets/BZT585B5V1TQ-BZT585B43TQ.pdf" TargetMode="External"/><Relationship Id="rId_hyperlink_257" Type="http://schemas.openxmlformats.org/officeDocument/2006/relationships/hyperlink" Target="https://www.diodes.com/part/view/BZT585B7V5TQ" TargetMode="External"/><Relationship Id="rId_hyperlink_258" Type="http://schemas.openxmlformats.org/officeDocument/2006/relationships/hyperlink" Target="https://www.diodes.com/assets/Datasheets/BZT585B5V1TQ-BZT585B43TQ.pdf" TargetMode="External"/><Relationship Id="rId_hyperlink_259" Type="http://schemas.openxmlformats.org/officeDocument/2006/relationships/hyperlink" Target="https://www.diodes.com/part/view/BZT585B8V2TQ" TargetMode="External"/><Relationship Id="rId_hyperlink_260" Type="http://schemas.openxmlformats.org/officeDocument/2006/relationships/hyperlink" Target="https://www.diodes.com/assets/Datasheets/BZT585B5V1TQ-BZT585B43TQ.pdf" TargetMode="External"/><Relationship Id="rId_hyperlink_261" Type="http://schemas.openxmlformats.org/officeDocument/2006/relationships/hyperlink" Target="https://www.diodes.com/part/view/BZT585B9V1TQ" TargetMode="External"/><Relationship Id="rId_hyperlink_262" Type="http://schemas.openxmlformats.org/officeDocument/2006/relationships/hyperlink" Target="https://www.diodes.com/assets/Datasheets/BZT585B5V1TQ-BZT585B43TQ.pdf" TargetMode="External"/><Relationship Id="rId_hyperlink_263" Type="http://schemas.openxmlformats.org/officeDocument/2006/relationships/hyperlink" Target="https://www.diodes.com/part/view/BZX84C36TQ" TargetMode="External"/><Relationship Id="rId_hyperlink_264" Type="http://schemas.openxmlformats.org/officeDocument/2006/relationships/hyperlink" Target="https://www.diodes.com/assets/Datasheets/BZX84C5V6TQ-BZX84C36TQ.pdf" TargetMode="External"/><Relationship Id="rId_hyperlink_265" Type="http://schemas.openxmlformats.org/officeDocument/2006/relationships/hyperlink" Target="https://www.diodes.com/part/view/BZX84C5V6TQ" TargetMode="External"/><Relationship Id="rId_hyperlink_266" Type="http://schemas.openxmlformats.org/officeDocument/2006/relationships/hyperlink" Target="https://www.diodes.com/assets/Datasheets/BZX84C5V6TQ-BZX84C36TQ.pdf" TargetMode="External"/><Relationship Id="rId_hyperlink_267" Type="http://schemas.openxmlformats.org/officeDocument/2006/relationships/hyperlink" Target="https://www.diodes.com/part/view/DDZ5V6ASFQ" TargetMode="External"/><Relationship Id="rId_hyperlink_268" Type="http://schemas.openxmlformats.org/officeDocument/2006/relationships/hyperlink" Target="https://www.diodes.com/assets/Datasheets/DDZ5V6ASFQ.pdf" TargetMode="External"/><Relationship Id="rId_hyperlink_269" Type="http://schemas.openxmlformats.org/officeDocument/2006/relationships/hyperlink" Target="https://www.diodes.com/part/view/DDZ9691Q" TargetMode="External"/><Relationship Id="rId_hyperlink_270" Type="http://schemas.openxmlformats.org/officeDocument/2006/relationships/hyperlink" Target="https://www.diodes.com/assets/Datasheets/ds30410.pdf" TargetMode="External"/><Relationship Id="rId_hyperlink_271" Type="http://schemas.openxmlformats.org/officeDocument/2006/relationships/hyperlink" Target="https://www.diodes.com/part/view/DDZ9692TQ" TargetMode="External"/><Relationship Id="rId_hyperlink_272" Type="http://schemas.openxmlformats.org/officeDocument/2006/relationships/hyperlink" Target="https://www.diodes.com/assets/Datasheets/DDZ9692TQ.pdf" TargetMode="External"/><Relationship Id="rId_hyperlink_273" Type="http://schemas.openxmlformats.org/officeDocument/2006/relationships/hyperlink" Target="https://www.diodes.com/part/view/DDZ9698" TargetMode="External"/><Relationship Id="rId_hyperlink_274" Type="http://schemas.openxmlformats.org/officeDocument/2006/relationships/hyperlink" Target="https://www.diodes.com/assets/Datasheets/ds30410.pdf" TargetMode="External"/><Relationship Id="rId_hyperlink_275" Type="http://schemas.openxmlformats.org/officeDocument/2006/relationships/hyperlink" Target="https://www.diodes.com/part/view/DDZX12CQ" TargetMode="External"/><Relationship Id="rId_hyperlink_276" Type="http://schemas.openxmlformats.org/officeDocument/2006/relationships/hyperlink" Target="https://www.diodes.com/assets/Datasheets/DDZX5V6AQ-DDZX12CQ.pdf" TargetMode="External"/><Relationship Id="rId_hyperlink_277" Type="http://schemas.openxmlformats.org/officeDocument/2006/relationships/hyperlink" Target="https://www.diodes.com/part/view/DDZX5V1BQ" TargetMode="External"/><Relationship Id="rId_hyperlink_278" Type="http://schemas.openxmlformats.org/officeDocument/2006/relationships/hyperlink" Target="https://www.diodes.com/assets/Datasheets/DDZX5V1BQ.pdf" TargetMode="External"/><Relationship Id="rId_hyperlink_279" Type="http://schemas.openxmlformats.org/officeDocument/2006/relationships/hyperlink" Target="https://www.diodes.com/part/view/DDZX5V6AQ" TargetMode="External"/><Relationship Id="rId_hyperlink_280" Type="http://schemas.openxmlformats.org/officeDocument/2006/relationships/hyperlink" Target="https://www.diodes.com/assets/Datasheets/DDZX5V6AQ-DDZX12CQ.pdf" TargetMode="External"/><Relationship Id="rId_hyperlink_281" Type="http://schemas.openxmlformats.org/officeDocument/2006/relationships/hyperlink" Target="https://www.diodes.com/part/view/DFLZ10Q" TargetMode="External"/><Relationship Id="rId_hyperlink_282" Type="http://schemas.openxmlformats.org/officeDocument/2006/relationships/hyperlink" Target="https://www.diodes.com/assets/Datasheets/DFLZxxQ.pdf" TargetMode="External"/><Relationship Id="rId_hyperlink_283" Type="http://schemas.openxmlformats.org/officeDocument/2006/relationships/hyperlink" Target="https://www.diodes.com/part/view/DFLZ11Q" TargetMode="External"/><Relationship Id="rId_hyperlink_284" Type="http://schemas.openxmlformats.org/officeDocument/2006/relationships/hyperlink" Target="https://www.diodes.com/assets/Datasheets/DFLZxxQ.pdf" TargetMode="External"/><Relationship Id="rId_hyperlink_285" Type="http://schemas.openxmlformats.org/officeDocument/2006/relationships/hyperlink" Target="https://www.diodes.com/part/view/DFLZ12Q" TargetMode="External"/><Relationship Id="rId_hyperlink_286" Type="http://schemas.openxmlformats.org/officeDocument/2006/relationships/hyperlink" Target="https://www.diodes.com/assets/Datasheets/DFLZxxQ.pdf" TargetMode="External"/><Relationship Id="rId_hyperlink_287" Type="http://schemas.openxmlformats.org/officeDocument/2006/relationships/hyperlink" Target="https://www.diodes.com/part/view/DFLZ13Q" TargetMode="External"/><Relationship Id="rId_hyperlink_288" Type="http://schemas.openxmlformats.org/officeDocument/2006/relationships/hyperlink" Target="https://www.diodes.com/assets/Datasheets/DFLZxxQ.pdf" TargetMode="External"/><Relationship Id="rId_hyperlink_289" Type="http://schemas.openxmlformats.org/officeDocument/2006/relationships/hyperlink" Target="https://www.diodes.com/part/view/DFLZ15Q" TargetMode="External"/><Relationship Id="rId_hyperlink_290" Type="http://schemas.openxmlformats.org/officeDocument/2006/relationships/hyperlink" Target="https://www.diodes.com/assets/Datasheets/DFLZxxQ.pdf" TargetMode="External"/><Relationship Id="rId_hyperlink_291" Type="http://schemas.openxmlformats.org/officeDocument/2006/relationships/hyperlink" Target="https://www.diodes.com/part/view/DFLZ16Q" TargetMode="External"/><Relationship Id="rId_hyperlink_292" Type="http://schemas.openxmlformats.org/officeDocument/2006/relationships/hyperlink" Target="https://www.diodes.com/assets/Datasheets/DFLZxxQ.pdf" TargetMode="External"/><Relationship Id="rId_hyperlink_293" Type="http://schemas.openxmlformats.org/officeDocument/2006/relationships/hyperlink" Target="https://www.diodes.com/part/view/DFLZ18Q" TargetMode="External"/><Relationship Id="rId_hyperlink_294" Type="http://schemas.openxmlformats.org/officeDocument/2006/relationships/hyperlink" Target="https://www.diodes.com/assets/Datasheets/DFLZxxQ.pdf" TargetMode="External"/><Relationship Id="rId_hyperlink_295" Type="http://schemas.openxmlformats.org/officeDocument/2006/relationships/hyperlink" Target="https://www.diodes.com/part/view/DFLZ20Q" TargetMode="External"/><Relationship Id="rId_hyperlink_296" Type="http://schemas.openxmlformats.org/officeDocument/2006/relationships/hyperlink" Target="https://www.diodes.com/assets/Datasheets/DFLZxxQ.pdf" TargetMode="External"/><Relationship Id="rId_hyperlink_297" Type="http://schemas.openxmlformats.org/officeDocument/2006/relationships/hyperlink" Target="https://www.diodes.com/part/view/DFLZ22Q" TargetMode="External"/><Relationship Id="rId_hyperlink_298" Type="http://schemas.openxmlformats.org/officeDocument/2006/relationships/hyperlink" Target="https://www.diodes.com/assets/Datasheets/DFLZxxQ.pdf" TargetMode="External"/><Relationship Id="rId_hyperlink_299" Type="http://schemas.openxmlformats.org/officeDocument/2006/relationships/hyperlink" Target="https://www.diodes.com/part/view/DFLZ24Q" TargetMode="External"/><Relationship Id="rId_hyperlink_300" Type="http://schemas.openxmlformats.org/officeDocument/2006/relationships/hyperlink" Target="https://www.diodes.com/assets/Datasheets/DFLZxxQ.pdf" TargetMode="External"/><Relationship Id="rId_hyperlink_301" Type="http://schemas.openxmlformats.org/officeDocument/2006/relationships/hyperlink" Target="https://www.diodes.com/part/view/DFLZ27Q" TargetMode="External"/><Relationship Id="rId_hyperlink_302" Type="http://schemas.openxmlformats.org/officeDocument/2006/relationships/hyperlink" Target="https://www.diodes.com/assets/Datasheets/DFLZxxQ.pdf" TargetMode="External"/><Relationship Id="rId_hyperlink_303" Type="http://schemas.openxmlformats.org/officeDocument/2006/relationships/hyperlink" Target="https://www.diodes.com/part/view/DFLZ30Q" TargetMode="External"/><Relationship Id="rId_hyperlink_304" Type="http://schemas.openxmlformats.org/officeDocument/2006/relationships/hyperlink" Target="https://www.diodes.com/assets/Datasheets/DFLZxxQ.pdf" TargetMode="External"/><Relationship Id="rId_hyperlink_305" Type="http://schemas.openxmlformats.org/officeDocument/2006/relationships/hyperlink" Target="https://www.diodes.com/part/view/DFLZ33Q" TargetMode="External"/><Relationship Id="rId_hyperlink_306" Type="http://schemas.openxmlformats.org/officeDocument/2006/relationships/hyperlink" Target="https://www.diodes.com/assets/Datasheets/DFLZxxQ.pdf" TargetMode="External"/><Relationship Id="rId_hyperlink_307" Type="http://schemas.openxmlformats.org/officeDocument/2006/relationships/hyperlink" Target="https://www.diodes.com/part/view/DFLZ36Q" TargetMode="External"/><Relationship Id="rId_hyperlink_308" Type="http://schemas.openxmlformats.org/officeDocument/2006/relationships/hyperlink" Target="https://www.diodes.com/assets/Datasheets/DFLZxxQ.pdf" TargetMode="External"/><Relationship Id="rId_hyperlink_309" Type="http://schemas.openxmlformats.org/officeDocument/2006/relationships/hyperlink" Target="https://www.diodes.com/part/view/DFLZ39Q" TargetMode="External"/><Relationship Id="rId_hyperlink_310" Type="http://schemas.openxmlformats.org/officeDocument/2006/relationships/hyperlink" Target="https://www.diodes.com/assets/Datasheets/DFLZxxQ.pdf" TargetMode="External"/><Relationship Id="rId_hyperlink_311" Type="http://schemas.openxmlformats.org/officeDocument/2006/relationships/hyperlink" Target="https://www.diodes.com/part/view/DFLZ5V1Q" TargetMode="External"/><Relationship Id="rId_hyperlink_312" Type="http://schemas.openxmlformats.org/officeDocument/2006/relationships/hyperlink" Target="https://www.diodes.com/assets/Datasheets/DFLZxxQ.pdf" TargetMode="External"/><Relationship Id="rId_hyperlink_313" Type="http://schemas.openxmlformats.org/officeDocument/2006/relationships/hyperlink" Target="https://www.diodes.com/part/view/DFLZ5V6Q" TargetMode="External"/><Relationship Id="rId_hyperlink_314" Type="http://schemas.openxmlformats.org/officeDocument/2006/relationships/hyperlink" Target="https://www.diodes.com/assets/Datasheets/DFLZxxQ.pdf" TargetMode="External"/><Relationship Id="rId_hyperlink_315" Type="http://schemas.openxmlformats.org/officeDocument/2006/relationships/hyperlink" Target="https://www.diodes.com/part/view/DFLZ6V2Q" TargetMode="External"/><Relationship Id="rId_hyperlink_316" Type="http://schemas.openxmlformats.org/officeDocument/2006/relationships/hyperlink" Target="https://www.diodes.com/assets/Datasheets/DFLZxxQ.pdf" TargetMode="External"/><Relationship Id="rId_hyperlink_317" Type="http://schemas.openxmlformats.org/officeDocument/2006/relationships/hyperlink" Target="https://www.diodes.com/part/view/DFLZ6V8Q" TargetMode="External"/><Relationship Id="rId_hyperlink_318" Type="http://schemas.openxmlformats.org/officeDocument/2006/relationships/hyperlink" Target="https://www.diodes.com/assets/Datasheets/DFLZxxQ.pdf" TargetMode="External"/><Relationship Id="rId_hyperlink_319" Type="http://schemas.openxmlformats.org/officeDocument/2006/relationships/hyperlink" Target="https://www.diodes.com/part/view/DFLZ7V5Q" TargetMode="External"/><Relationship Id="rId_hyperlink_320" Type="http://schemas.openxmlformats.org/officeDocument/2006/relationships/hyperlink" Target="https://www.diodes.com/assets/Datasheets/DFLZxxQ.pdf" TargetMode="External"/><Relationship Id="rId_hyperlink_321" Type="http://schemas.openxmlformats.org/officeDocument/2006/relationships/hyperlink" Target="https://www.diodes.com/part/view/DFLZ8V2Q" TargetMode="External"/><Relationship Id="rId_hyperlink_322" Type="http://schemas.openxmlformats.org/officeDocument/2006/relationships/hyperlink" Target="https://www.diodes.com/assets/Datasheets/DFLZxxQ.pdf" TargetMode="External"/><Relationship Id="rId_hyperlink_323" Type="http://schemas.openxmlformats.org/officeDocument/2006/relationships/hyperlink" Target="https://www.diodes.com/part/view/DFLZ9V1Q" TargetMode="External"/><Relationship Id="rId_hyperlink_324" Type="http://schemas.openxmlformats.org/officeDocument/2006/relationships/hyperlink" Target="https://www.diodes.com/assets/Datasheets/DFLZxxQ.pdf" TargetMode="External"/><Relationship Id="rId_hyperlink_325" Type="http://schemas.openxmlformats.org/officeDocument/2006/relationships/hyperlink" Target="https://www.diodes.com/part/view/GDZ12LP3Q" TargetMode="External"/><Relationship Id="rId_hyperlink_326" Type="http://schemas.openxmlformats.org/officeDocument/2006/relationships/hyperlink" Target="https://www.diodes.com/assets/Datasheets/GDZ6V2LP3Q-GDZ12LP3Q.pdf" TargetMode="External"/><Relationship Id="rId_hyperlink_327" Type="http://schemas.openxmlformats.org/officeDocument/2006/relationships/hyperlink" Target="https://www.diodes.com/part/view/GDZ6V2LP3Q" TargetMode="External"/><Relationship Id="rId_hyperlink_328" Type="http://schemas.openxmlformats.org/officeDocument/2006/relationships/hyperlink" Target="https://www.diodes.com/assets/Datasheets/GDZ6V2LP3Q-GDZ12LP3Q.pdf" TargetMode="External"/><Relationship Id="rId_hyperlink_329" Type="http://schemas.openxmlformats.org/officeDocument/2006/relationships/hyperlink" Target="https://www.diodes.com/part/view/GDZ6V8LP3Q" TargetMode="External"/><Relationship Id="rId_hyperlink_330" Type="http://schemas.openxmlformats.org/officeDocument/2006/relationships/hyperlink" Target="https://www.diodes.com/assets/Datasheets/GDZ6V2LP3Q-GDZ12LP3Q.pdf" TargetMode="External"/><Relationship Id="rId_hyperlink_331" Type="http://schemas.openxmlformats.org/officeDocument/2006/relationships/hyperlink" Target="https://www.diodes.com/part/view/GDZ9V1LP3Q" TargetMode="External"/><Relationship Id="rId_hyperlink_332" Type="http://schemas.openxmlformats.org/officeDocument/2006/relationships/hyperlink" Target="https://www.diodes.com/assets/Datasheets/GDZ6V2LP3Q-GDZ12LP3Q.pdf" TargetMode="External"/><Relationship Id="rId_hyperlink_333" Type="http://schemas.openxmlformats.org/officeDocument/2006/relationships/hyperlink" Target="https://www.diodes.com/part/view/MMBZ5245BWQ" TargetMode="External"/><Relationship Id="rId_hyperlink_334" Type="http://schemas.openxmlformats.org/officeDocument/2006/relationships/hyperlink" Target="https://www.diodes.com/assets/Datasheets/MMBZ5245BWQ.pdf" TargetMode="External"/><Relationship Id="rId_hyperlink_335" Type="http://schemas.openxmlformats.org/officeDocument/2006/relationships/hyperlink" Target="https://www.diodes.com/part/view/MMSZ5232BSQ" TargetMode="External"/><Relationship Id="rId_hyperlink_336" Type="http://schemas.openxmlformats.org/officeDocument/2006/relationships/hyperlink" Target="https://www.diodes.com/assets/Datasheets/MMSZ5232BSQ.pdf" TargetMode="External"/><Relationship Id="rId_hyperlink_337" Type="http://schemas.openxmlformats.org/officeDocument/2006/relationships/hyperlink" Target="https://www.diodes.com/part/view/PD3Z284C16Q" TargetMode="External"/><Relationship Id="rId_hyperlink_338" Type="http://schemas.openxmlformats.org/officeDocument/2006/relationships/hyperlink" Target="https://www.diodes.com/assets/Datasheets/PD3Z284C5V1Q-PD3Z284C36Q.pdf" TargetMode="External"/><Relationship Id="rId_hyperlink_339" Type="http://schemas.openxmlformats.org/officeDocument/2006/relationships/hyperlink" Target="https://www.diodes.com/part/view/PD3Z284C24Q" TargetMode="External"/><Relationship Id="rId_hyperlink_340" Type="http://schemas.openxmlformats.org/officeDocument/2006/relationships/hyperlink" Target="https://www.diodes.com/assets/Datasheets/PD3Z284C5V1Q-PD3Z284C36Q.pdf" TargetMode="External"/><Relationship Id="rId_hyperlink_341" Type="http://schemas.openxmlformats.org/officeDocument/2006/relationships/hyperlink" Target="https://www.diodes.com/part/view/PD3Z284C36Q" TargetMode="External"/><Relationship Id="rId_hyperlink_342" Type="http://schemas.openxmlformats.org/officeDocument/2006/relationships/hyperlink" Target="https://www.diodes.com/assets/Datasheets/PD3Z284C5V1Q-PD3Z284C36Q.pdf" TargetMode="External"/><Relationship Id="rId_hyperlink_343" Type="http://schemas.openxmlformats.org/officeDocument/2006/relationships/hyperlink" Target="https://www.diodes.com/part/view/PD3Z284C5V1Q" TargetMode="External"/><Relationship Id="rId_hyperlink_344" Type="http://schemas.openxmlformats.org/officeDocument/2006/relationships/hyperlink" Target="https://www.diodes.com/assets/Datasheets/PD3Z284C5V1Q-PD3Z284C36Q.pdf" TargetMode="External"/><Relationship Id="rId_hyperlink_345" Type="http://schemas.openxmlformats.org/officeDocument/2006/relationships/hyperlink" Target="https://www.diodes.com/part/view/UDZ9V1BQ" TargetMode="External"/><Relationship Id="rId_hyperlink_346" Type="http://schemas.openxmlformats.org/officeDocument/2006/relationships/hyperlink" Target="https://www.diodes.com/assets/Datasheets/UDZ9V1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6.425" bestFit="true" customWidth="true" style="0"/>
    <col min="2" max="2" width="43.561" bestFit="true" customWidth="true" style="0"/>
    <col min="3" max="3" width="48.274" bestFit="true" customWidth="true" style="0"/>
    <col min="4" max="4" width="16.425" bestFit="true" customWidth="true" style="0"/>
    <col min="5" max="5" width="50.559" bestFit="true" customWidth="true" style="0"/>
    <col min="6" max="6" width="16.425" bestFit="true" customWidth="true" style="0"/>
    <col min="7" max="7" width="19.995" bestFit="true" customWidth="true" style="0"/>
    <col min="8" max="8" width="12.854" bestFit="true" customWidth="true" style="0"/>
    <col min="9" max="9" width="12.854" bestFit="true" customWidth="true" style="0"/>
    <col min="10" max="10" width="18.71" bestFit="true" customWidth="true" style="0"/>
    <col min="11" max="11" width="9.283" bestFit="true" customWidth="true" style="0"/>
    <col min="12" max="12" width="23.42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Z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ZT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Tol V (Typ) (%)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(µA)</t>
          </r>
        </is>
      </c>
      <c r="L1" s="1" t="s">
        <v>11</v>
      </c>
    </row>
    <row r="2" spans="1:12">
      <c r="A2" t="str">
        <f>Hyperlink("https://www.diodes.com/part/view/BZT52C10Q","BZT52C10Q")</f>
        <v>BZT52C10Q</v>
      </c>
      <c r="B2" t="str">
        <f>Hyperlink("https://www.diodes.com/assets/Datasheets/ds18004.pdf","BZT52Cxx Datasheet")</f>
        <v>BZT52Cxx Datasheet</v>
      </c>
      <c r="C2" t="s">
        <v>12</v>
      </c>
      <c r="D2" t="s">
        <v>13</v>
      </c>
      <c r="E2" t="s">
        <v>14</v>
      </c>
      <c r="F2" t="s">
        <v>15</v>
      </c>
      <c r="G2">
        <v>500</v>
      </c>
      <c r="H2">
        <v>10</v>
      </c>
      <c r="I2">
        <v>5</v>
      </c>
      <c r="J2">
        <v>6</v>
      </c>
      <c r="K2">
        <v>0.2</v>
      </c>
      <c r="L2" t="s">
        <v>16</v>
      </c>
    </row>
    <row r="3" spans="1:12">
      <c r="A3" t="str">
        <f>Hyperlink("https://www.diodes.com/part/view/BZT52C10SQ","BZT52C10SQ")</f>
        <v>BZT52C10SQ</v>
      </c>
      <c r="B3" t="str">
        <f>Hyperlink("https://www.diodes.com/assets/Datasheets/ds30093.pdf","BZT52CxxS Datasheet")</f>
        <v>BZT52CxxS Datasheet</v>
      </c>
      <c r="C3" t="s">
        <v>12</v>
      </c>
      <c r="D3" t="s">
        <v>13</v>
      </c>
      <c r="E3" t="s">
        <v>14</v>
      </c>
      <c r="F3" t="s">
        <v>15</v>
      </c>
      <c r="G3">
        <v>200</v>
      </c>
      <c r="H3">
        <v>10</v>
      </c>
      <c r="I3">
        <v>5</v>
      </c>
      <c r="J3">
        <v>6</v>
      </c>
      <c r="K3">
        <v>0.2</v>
      </c>
      <c r="L3" t="s">
        <v>17</v>
      </c>
    </row>
    <row r="4" spans="1:12">
      <c r="A4" t="str">
        <f>Hyperlink("https://www.diodes.com/part/view/BZT52C10TQ","BZT52C10TQ")</f>
        <v>BZT52C10TQ</v>
      </c>
      <c r="B4" t="str">
        <f>Hyperlink("https://www.diodes.com/assets/Datasheets/ds30502.pdf","BZT52CxxT Datasheet")</f>
        <v>BZT52CxxT Datasheet</v>
      </c>
      <c r="C4" t="s">
        <v>12</v>
      </c>
      <c r="D4" t="s">
        <v>13</v>
      </c>
      <c r="E4" t="s">
        <v>14</v>
      </c>
      <c r="F4" t="s">
        <v>15</v>
      </c>
      <c r="G4">
        <v>300</v>
      </c>
      <c r="H4">
        <v>10</v>
      </c>
      <c r="I4">
        <v>5</v>
      </c>
      <c r="J4">
        <v>5</v>
      </c>
      <c r="K4">
        <v>0.2</v>
      </c>
      <c r="L4" t="s">
        <v>18</v>
      </c>
    </row>
    <row r="5" spans="1:12">
      <c r="A5" t="str">
        <f>Hyperlink("https://www.diodes.com/part/view/BZT52C11Q","BZT52C11Q")</f>
        <v>BZT52C11Q</v>
      </c>
      <c r="B5" t="str">
        <f>Hyperlink("https://www.diodes.com/assets/Datasheets/ds18004.pdf","BZT52Cxx Datasheet")</f>
        <v>BZT52Cxx Datasheet</v>
      </c>
      <c r="C5" t="s">
        <v>12</v>
      </c>
      <c r="D5" t="s">
        <v>13</v>
      </c>
      <c r="E5" t="s">
        <v>14</v>
      </c>
      <c r="F5" t="s">
        <v>15</v>
      </c>
      <c r="G5">
        <v>500</v>
      </c>
      <c r="H5">
        <v>11</v>
      </c>
      <c r="I5">
        <v>5</v>
      </c>
      <c r="J5">
        <v>5.45</v>
      </c>
      <c r="K5">
        <v>0.1</v>
      </c>
      <c r="L5" t="s">
        <v>16</v>
      </c>
    </row>
    <row r="6" spans="1:12">
      <c r="A6" t="str">
        <f>Hyperlink("https://www.diodes.com/part/view/BZT52C11SQ","BZT52C11SQ")</f>
        <v>BZT52C11SQ</v>
      </c>
      <c r="B6" t="str">
        <f>Hyperlink("https://www.diodes.com/assets/Datasheets/ds30093.pdf","BZT52CxxS Datasheet")</f>
        <v>BZT52CxxS Datasheet</v>
      </c>
      <c r="C6" t="s">
        <v>12</v>
      </c>
      <c r="D6" t="s">
        <v>13</v>
      </c>
      <c r="E6" t="s">
        <v>14</v>
      </c>
      <c r="F6" t="s">
        <v>15</v>
      </c>
      <c r="G6">
        <v>200</v>
      </c>
      <c r="H6">
        <v>11</v>
      </c>
      <c r="I6">
        <v>5</v>
      </c>
      <c r="J6">
        <v>5.45</v>
      </c>
      <c r="K6">
        <v>0.1</v>
      </c>
      <c r="L6" t="s">
        <v>17</v>
      </c>
    </row>
    <row r="7" spans="1:12">
      <c r="A7" t="str">
        <f>Hyperlink("https://www.diodes.com/part/view/BZT52C11TQ","BZT52C11TQ")</f>
        <v>BZT52C11TQ</v>
      </c>
      <c r="B7" t="str">
        <f>Hyperlink("https://www.diodes.com/assets/Datasheets/ds30502.pdf","BZT52CxxT Datasheet")</f>
        <v>BZT52CxxT Datasheet</v>
      </c>
      <c r="C7" t="s">
        <v>12</v>
      </c>
      <c r="D7" t="s">
        <v>13</v>
      </c>
      <c r="E7" t="s">
        <v>14</v>
      </c>
      <c r="F7" t="s">
        <v>15</v>
      </c>
      <c r="G7">
        <v>300</v>
      </c>
      <c r="H7">
        <v>11</v>
      </c>
      <c r="I7">
        <v>5</v>
      </c>
      <c r="J7">
        <v>5.45</v>
      </c>
      <c r="K7">
        <v>0.1</v>
      </c>
      <c r="L7" t="s">
        <v>18</v>
      </c>
    </row>
    <row r="8" spans="1:12">
      <c r="A8" t="str">
        <f>Hyperlink("https://www.diodes.com/part/view/BZT52C12Q","BZT52C12Q")</f>
        <v>BZT52C12Q</v>
      </c>
      <c r="B8" t="str">
        <f>Hyperlink("https://www.diodes.com/assets/Datasheets/ds18004.pdf","BZT52Cxx Datasheet")</f>
        <v>BZT52Cxx Datasheet</v>
      </c>
      <c r="C8" t="s">
        <v>12</v>
      </c>
      <c r="D8" t="s">
        <v>13</v>
      </c>
      <c r="E8" t="s">
        <v>14</v>
      </c>
      <c r="F8" t="s">
        <v>15</v>
      </c>
      <c r="G8">
        <v>500</v>
      </c>
      <c r="H8">
        <v>12</v>
      </c>
      <c r="I8">
        <v>5</v>
      </c>
      <c r="J8">
        <v>5.39</v>
      </c>
      <c r="K8">
        <v>0.1</v>
      </c>
      <c r="L8" t="s">
        <v>16</v>
      </c>
    </row>
    <row r="9" spans="1:12">
      <c r="A9" t="str">
        <f>Hyperlink("https://www.diodes.com/part/view/BZT52C12SQ","BZT52C12SQ")</f>
        <v>BZT52C12SQ</v>
      </c>
      <c r="B9" t="str">
        <f>Hyperlink("https://www.diodes.com/assets/Datasheets/ds30093.pdf","BZT52CxxS Datasheet")</f>
        <v>BZT52CxxS Datasheet</v>
      </c>
      <c r="C9" t="s">
        <v>12</v>
      </c>
      <c r="D9" t="s">
        <v>13</v>
      </c>
      <c r="E9" t="s">
        <v>14</v>
      </c>
      <c r="F9" t="s">
        <v>15</v>
      </c>
      <c r="G9">
        <v>200</v>
      </c>
      <c r="H9">
        <v>12</v>
      </c>
      <c r="I9">
        <v>5</v>
      </c>
      <c r="J9">
        <v>5.39</v>
      </c>
      <c r="K9">
        <v>0.1</v>
      </c>
      <c r="L9" t="s">
        <v>17</v>
      </c>
    </row>
    <row r="10" spans="1:12">
      <c r="A10" t="str">
        <f>Hyperlink("https://www.diodes.com/part/view/BZT52C12TQ","BZT52C12TQ")</f>
        <v>BZT52C12TQ</v>
      </c>
      <c r="B10" t="str">
        <f>Hyperlink("https://www.diodes.com/assets/Datasheets/ds30502.pdf","BZT52CxxT Datasheet")</f>
        <v>BZT52CxxT Datasheet</v>
      </c>
      <c r="C10" t="s">
        <v>12</v>
      </c>
      <c r="D10" t="s">
        <v>13</v>
      </c>
      <c r="E10" t="s">
        <v>14</v>
      </c>
      <c r="F10" t="s">
        <v>15</v>
      </c>
      <c r="G10">
        <v>300</v>
      </c>
      <c r="H10">
        <v>12</v>
      </c>
      <c r="I10">
        <v>5</v>
      </c>
      <c r="J10">
        <v>5.39</v>
      </c>
      <c r="K10">
        <v>0.1</v>
      </c>
      <c r="L10" t="s">
        <v>18</v>
      </c>
    </row>
    <row r="11" spans="1:12">
      <c r="A11" t="str">
        <f>Hyperlink("https://www.diodes.com/part/view/BZT52C13LPQ","BZT52C13LPQ")</f>
        <v>BZT52C13LPQ</v>
      </c>
      <c r="B11" t="str">
        <f>Hyperlink("https://www.diodes.com/assets/Datasheets/BZT52C6V8LPQ-BZT52C16LPQ.pdf","BZT52C9V1LPQ - BZT52C16LPQ Datasheet")</f>
        <v>BZT52C9V1LPQ - BZT52C16LPQ Datasheet</v>
      </c>
      <c r="C11" t="s">
        <v>12</v>
      </c>
      <c r="D11" t="s">
        <v>13</v>
      </c>
      <c r="E11" t="s">
        <v>14</v>
      </c>
      <c r="F11" t="s">
        <v>15</v>
      </c>
      <c r="G11">
        <v>250</v>
      </c>
      <c r="H11">
        <v>13.25</v>
      </c>
      <c r="I11">
        <v>5</v>
      </c>
      <c r="J11">
        <v>0.0642</v>
      </c>
      <c r="K11">
        <v>0.1</v>
      </c>
      <c r="L11" t="s">
        <v>19</v>
      </c>
    </row>
    <row r="12" spans="1:12">
      <c r="A12" t="str">
        <f>Hyperlink("https://www.diodes.com/part/view/BZT52C13Q","BZT52C13Q")</f>
        <v>BZT52C13Q</v>
      </c>
      <c r="B12" t="str">
        <f>Hyperlink("https://www.diodes.com/assets/Datasheets/ds18004.pdf","BZT52Cxx Datasheet")</f>
        <v>BZT52Cxx Datasheet</v>
      </c>
      <c r="C12" t="s">
        <v>12</v>
      </c>
      <c r="D12" t="s">
        <v>13</v>
      </c>
      <c r="E12" t="s">
        <v>14</v>
      </c>
      <c r="F12" t="s">
        <v>15</v>
      </c>
      <c r="G12">
        <v>500</v>
      </c>
      <c r="H12">
        <v>13.25</v>
      </c>
      <c r="I12">
        <v>5</v>
      </c>
      <c r="J12">
        <v>6.42</v>
      </c>
      <c r="K12">
        <v>0.1</v>
      </c>
      <c r="L12" t="s">
        <v>16</v>
      </c>
    </row>
    <row r="13" spans="1:12">
      <c r="A13" t="str">
        <f>Hyperlink("https://www.diodes.com/part/view/BZT52C13SQ","BZT52C13SQ")</f>
        <v>BZT52C13SQ</v>
      </c>
      <c r="B13" t="str">
        <f>Hyperlink("https://www.diodes.com/assets/Datasheets/ds30093.pdf","BZT52CxxS Datasheet")</f>
        <v>BZT52CxxS Datasheet</v>
      </c>
      <c r="C13" t="s">
        <v>12</v>
      </c>
      <c r="D13" t="s">
        <v>13</v>
      </c>
      <c r="E13" t="s">
        <v>14</v>
      </c>
      <c r="F13" t="s">
        <v>15</v>
      </c>
      <c r="G13">
        <v>200</v>
      </c>
      <c r="H13">
        <v>13.25</v>
      </c>
      <c r="I13">
        <v>5</v>
      </c>
      <c r="J13">
        <v>6.42</v>
      </c>
      <c r="K13">
        <v>0.1</v>
      </c>
      <c r="L13" t="s">
        <v>17</v>
      </c>
    </row>
    <row r="14" spans="1:12">
      <c r="A14" t="str">
        <f>Hyperlink("https://www.diodes.com/part/view/BZT52C13TQ","BZT52C13TQ")</f>
        <v>BZT52C13TQ</v>
      </c>
      <c r="B14" t="str">
        <f>Hyperlink("https://www.diodes.com/assets/Datasheets/ds30502.pdf","BZT52CxxT Datasheet")</f>
        <v>BZT52CxxT Datasheet</v>
      </c>
      <c r="C14" t="s">
        <v>12</v>
      </c>
      <c r="D14" t="s">
        <v>13</v>
      </c>
      <c r="E14" t="s">
        <v>14</v>
      </c>
      <c r="F14" t="s">
        <v>15</v>
      </c>
      <c r="G14">
        <v>300</v>
      </c>
      <c r="H14">
        <v>13.25</v>
      </c>
      <c r="I14">
        <v>5</v>
      </c>
      <c r="J14">
        <v>6.42</v>
      </c>
      <c r="K14">
        <v>0.1</v>
      </c>
      <c r="L14" t="s">
        <v>18</v>
      </c>
    </row>
    <row r="15" spans="1:12">
      <c r="A15" t="str">
        <f>Hyperlink("https://www.diodes.com/part/view/BZT52C15LPQ","BZT52C15LPQ")</f>
        <v>BZT52C15LPQ</v>
      </c>
      <c r="B15" t="str">
        <f>Hyperlink("https://www.diodes.com/assets/Datasheets/BZT52C6V8LPQ-BZT52C16LPQ.pdf","BZT52C9V1LPQ - BZT52C16LPQ Datasheet")</f>
        <v>BZT52C9V1LPQ - BZT52C16LPQ Datasheet</v>
      </c>
      <c r="C15" t="s">
        <v>12</v>
      </c>
      <c r="D15" t="s">
        <v>13</v>
      </c>
      <c r="E15" t="s">
        <v>14</v>
      </c>
      <c r="F15" t="s">
        <v>15</v>
      </c>
      <c r="G15">
        <v>250</v>
      </c>
      <c r="H15">
        <v>14.7</v>
      </c>
      <c r="I15">
        <v>5</v>
      </c>
      <c r="J15">
        <v>0.0612</v>
      </c>
      <c r="K15">
        <v>0.1</v>
      </c>
      <c r="L15" t="s">
        <v>19</v>
      </c>
    </row>
    <row r="16" spans="1:12">
      <c r="A16" t="str">
        <f>Hyperlink("https://www.diodes.com/part/view/BZT52C15Q","BZT52C15Q")</f>
        <v>BZT52C15Q</v>
      </c>
      <c r="B16" t="str">
        <f>Hyperlink("https://www.diodes.com/assets/Datasheets/ds18004.pdf","BZT52Cxx Datasheet")</f>
        <v>BZT52Cxx Datasheet</v>
      </c>
      <c r="C16" t="s">
        <v>12</v>
      </c>
      <c r="D16" t="s">
        <v>13</v>
      </c>
      <c r="E16" t="s">
        <v>14</v>
      </c>
      <c r="F16" t="s">
        <v>15</v>
      </c>
      <c r="G16">
        <v>500</v>
      </c>
      <c r="H16">
        <v>15</v>
      </c>
      <c r="I16">
        <v>5</v>
      </c>
      <c r="J16">
        <v>6.12</v>
      </c>
      <c r="K16">
        <v>0.1</v>
      </c>
      <c r="L16" t="s">
        <v>16</v>
      </c>
    </row>
    <row r="17" spans="1:12">
      <c r="A17" t="str">
        <f>Hyperlink("https://www.diodes.com/part/view/BZT52C15SQ","BZT52C15SQ")</f>
        <v>BZT52C15SQ</v>
      </c>
      <c r="B17" t="str">
        <f>Hyperlink("https://www.diodes.com/assets/Datasheets/ds30093.pdf","BZT52CxxS Datasheet")</f>
        <v>BZT52CxxS Datasheet</v>
      </c>
      <c r="C17" t="s">
        <v>12</v>
      </c>
      <c r="D17" t="s">
        <v>13</v>
      </c>
      <c r="E17" t="s">
        <v>14</v>
      </c>
      <c r="F17" t="s">
        <v>15</v>
      </c>
      <c r="G17">
        <v>200</v>
      </c>
      <c r="H17">
        <v>15</v>
      </c>
      <c r="I17">
        <v>5</v>
      </c>
      <c r="J17">
        <v>6.12</v>
      </c>
      <c r="K17">
        <v>0.1</v>
      </c>
      <c r="L17" t="s">
        <v>17</v>
      </c>
    </row>
    <row r="18" spans="1:12">
      <c r="A18" t="str">
        <f>Hyperlink("https://www.diodes.com/part/view/BZT52C15TQ","BZT52C15TQ")</f>
        <v>BZT52C15TQ</v>
      </c>
      <c r="B18" t="str">
        <f>Hyperlink("https://www.diodes.com/assets/Datasheets/ds30502.pdf","BZT52CxxT Datasheet")</f>
        <v>BZT52CxxT Datasheet</v>
      </c>
      <c r="C18" t="s">
        <v>12</v>
      </c>
      <c r="D18" t="s">
        <v>13</v>
      </c>
      <c r="E18" t="s">
        <v>14</v>
      </c>
      <c r="F18" t="s">
        <v>15</v>
      </c>
      <c r="G18">
        <v>300</v>
      </c>
      <c r="H18">
        <v>15</v>
      </c>
      <c r="I18">
        <v>5</v>
      </c>
      <c r="J18">
        <v>6.12</v>
      </c>
      <c r="K18">
        <v>0.1</v>
      </c>
      <c r="L18" t="s">
        <v>18</v>
      </c>
    </row>
    <row r="19" spans="1:12">
      <c r="A19" t="str">
        <f>Hyperlink("https://www.diodes.com/part/view/BZT52C16LPQ","BZT52C16LPQ")</f>
        <v>BZT52C16LPQ</v>
      </c>
      <c r="B19" t="str">
        <f>Hyperlink("https://www.diodes.com/assets/Datasheets/BZT52C6V8LPQ-BZT52C16LPQ.pdf","BZT52C9V1LPQ - BZT52C16LPQ Datasheet")</f>
        <v>BZT52C9V1LPQ - BZT52C16LPQ Datasheet</v>
      </c>
      <c r="C19" t="s">
        <v>12</v>
      </c>
      <c r="D19" t="s">
        <v>13</v>
      </c>
      <c r="E19" t="s">
        <v>14</v>
      </c>
      <c r="F19" t="s">
        <v>15</v>
      </c>
      <c r="G19">
        <v>250</v>
      </c>
      <c r="H19">
        <v>16.2</v>
      </c>
      <c r="I19">
        <v>5</v>
      </c>
      <c r="J19">
        <v>0.0556</v>
      </c>
      <c r="K19">
        <v>0.1</v>
      </c>
      <c r="L19" t="s">
        <v>19</v>
      </c>
    </row>
    <row r="20" spans="1:12">
      <c r="A20" t="str">
        <f>Hyperlink("https://www.diodes.com/part/view/BZT52C16Q","BZT52C16Q")</f>
        <v>BZT52C16Q</v>
      </c>
      <c r="B20" t="str">
        <f>Hyperlink("https://www.diodes.com/assets/Datasheets/ds18004.pdf","BZT52Cxx Datasheet")</f>
        <v>BZT52Cxx Datasheet</v>
      </c>
      <c r="C20" t="s">
        <v>12</v>
      </c>
      <c r="D20" t="s">
        <v>13</v>
      </c>
      <c r="E20" t="s">
        <v>14</v>
      </c>
      <c r="F20" t="s">
        <v>15</v>
      </c>
      <c r="G20">
        <v>500</v>
      </c>
      <c r="H20">
        <v>16</v>
      </c>
      <c r="I20">
        <v>5</v>
      </c>
      <c r="J20">
        <v>5.56</v>
      </c>
      <c r="K20">
        <v>0.1</v>
      </c>
      <c r="L20" t="s">
        <v>16</v>
      </c>
    </row>
    <row r="21" spans="1:12">
      <c r="A21" t="str">
        <f>Hyperlink("https://www.diodes.com/part/view/BZT52C16SQ","BZT52C16SQ")</f>
        <v>BZT52C16SQ</v>
      </c>
      <c r="B21" t="str">
        <f>Hyperlink("https://www.diodes.com/assets/Datasheets/ds30093.pdf","BZT52CxxS Datasheet")</f>
        <v>BZT52CxxS Datasheet</v>
      </c>
      <c r="C21" t="s">
        <v>12</v>
      </c>
      <c r="D21" t="s">
        <v>13</v>
      </c>
      <c r="E21" t="s">
        <v>14</v>
      </c>
      <c r="F21" t="s">
        <v>15</v>
      </c>
      <c r="G21">
        <v>200</v>
      </c>
      <c r="H21">
        <v>16</v>
      </c>
      <c r="I21">
        <v>5</v>
      </c>
      <c r="J21">
        <v>5.56</v>
      </c>
      <c r="K21">
        <v>0.1</v>
      </c>
      <c r="L21" t="s">
        <v>17</v>
      </c>
    </row>
    <row r="22" spans="1:12">
      <c r="A22" t="str">
        <f>Hyperlink("https://www.diodes.com/part/view/BZT52C16TQ","BZT52C16TQ")</f>
        <v>BZT52C16TQ</v>
      </c>
      <c r="B22" t="str">
        <f>Hyperlink("https://www.diodes.com/assets/Datasheets/ds30502.pdf","BZT52CxxT Datasheet")</f>
        <v>BZT52CxxT Datasheet</v>
      </c>
      <c r="C22" t="s">
        <v>12</v>
      </c>
      <c r="D22" t="s">
        <v>13</v>
      </c>
      <c r="E22" t="s">
        <v>14</v>
      </c>
      <c r="F22" t="s">
        <v>15</v>
      </c>
      <c r="G22">
        <v>300</v>
      </c>
      <c r="H22">
        <v>16</v>
      </c>
      <c r="I22">
        <v>5</v>
      </c>
      <c r="J22">
        <v>5.56</v>
      </c>
      <c r="K22">
        <v>0.1</v>
      </c>
      <c r="L22" t="s">
        <v>18</v>
      </c>
    </row>
    <row r="23" spans="1:12">
      <c r="A23" t="str">
        <f>Hyperlink("https://www.diodes.com/part/view/BZT52C18Q","BZT52C18Q")</f>
        <v>BZT52C18Q</v>
      </c>
      <c r="B23" t="str">
        <f>Hyperlink("https://www.diodes.com/assets/Datasheets/ds18004.pdf","BZT52Cxx Datasheet")</f>
        <v>BZT52Cxx Datasheet</v>
      </c>
      <c r="C23" t="s">
        <v>12</v>
      </c>
      <c r="D23" t="s">
        <v>13</v>
      </c>
      <c r="E23" t="s">
        <v>14</v>
      </c>
      <c r="F23" t="s">
        <v>15</v>
      </c>
      <c r="G23">
        <v>500</v>
      </c>
      <c r="H23">
        <v>18</v>
      </c>
      <c r="I23">
        <v>5</v>
      </c>
      <c r="J23">
        <v>6.41</v>
      </c>
      <c r="K23">
        <v>0.1</v>
      </c>
      <c r="L23" t="s">
        <v>16</v>
      </c>
    </row>
    <row r="24" spans="1:12">
      <c r="A24" t="str">
        <f>Hyperlink("https://www.diodes.com/part/view/BZT52C18SQ","BZT52C18SQ")</f>
        <v>BZT52C18SQ</v>
      </c>
      <c r="B24" t="str">
        <f>Hyperlink("https://www.diodes.com/assets/Datasheets/ds30093.pdf","BZT52CxxS Datasheet")</f>
        <v>BZT52CxxS Datasheet</v>
      </c>
      <c r="C24" t="s">
        <v>12</v>
      </c>
      <c r="D24" t="s">
        <v>13</v>
      </c>
      <c r="E24" t="s">
        <v>14</v>
      </c>
      <c r="F24" t="s">
        <v>15</v>
      </c>
      <c r="G24">
        <v>200</v>
      </c>
      <c r="H24">
        <v>18</v>
      </c>
      <c r="I24">
        <v>5</v>
      </c>
      <c r="J24">
        <v>6.41</v>
      </c>
      <c r="K24">
        <v>0.1</v>
      </c>
      <c r="L24" t="s">
        <v>17</v>
      </c>
    </row>
    <row r="25" spans="1:12">
      <c r="A25" t="str">
        <f>Hyperlink("https://www.diodes.com/part/view/BZT52C18TQ","BZT52C18TQ")</f>
        <v>BZT52C18TQ</v>
      </c>
      <c r="B25" t="str">
        <f>Hyperlink("https://www.diodes.com/assets/Datasheets/ds30502.pdf","BZT52CxxT Datasheet")</f>
        <v>BZT52CxxT Datasheet</v>
      </c>
      <c r="C25" t="s">
        <v>12</v>
      </c>
      <c r="D25" t="s">
        <v>13</v>
      </c>
      <c r="E25" t="s">
        <v>14</v>
      </c>
      <c r="F25" t="s">
        <v>15</v>
      </c>
      <c r="G25">
        <v>300</v>
      </c>
      <c r="H25">
        <v>18</v>
      </c>
      <c r="I25">
        <v>5</v>
      </c>
      <c r="J25">
        <v>6.41</v>
      </c>
      <c r="K25">
        <v>0.1</v>
      </c>
      <c r="L25" t="s">
        <v>18</v>
      </c>
    </row>
    <row r="26" spans="1:12">
      <c r="A26" t="str">
        <f>Hyperlink("https://www.diodes.com/part/view/BZT52C20Q","BZT52C20Q")</f>
        <v>BZT52C20Q</v>
      </c>
      <c r="B26" t="str">
        <f>Hyperlink("https://www.diodes.com/assets/Datasheets/ds18004.pdf","BZT52Cxx Datasheet")</f>
        <v>BZT52Cxx Datasheet</v>
      </c>
      <c r="C26" t="s">
        <v>12</v>
      </c>
      <c r="D26" t="s">
        <v>13</v>
      </c>
      <c r="E26" t="s">
        <v>14</v>
      </c>
      <c r="F26" t="s">
        <v>15</v>
      </c>
      <c r="G26">
        <v>500</v>
      </c>
      <c r="H26">
        <v>20</v>
      </c>
      <c r="I26">
        <v>5</v>
      </c>
      <c r="J26">
        <v>6</v>
      </c>
      <c r="K26">
        <v>0.1</v>
      </c>
      <c r="L26" t="s">
        <v>16</v>
      </c>
    </row>
    <row r="27" spans="1:12">
      <c r="A27" t="str">
        <f>Hyperlink("https://www.diodes.com/part/view/BZT52C20SQ","BZT52C20SQ")</f>
        <v>BZT52C20SQ</v>
      </c>
      <c r="B27" t="str">
        <f>Hyperlink("https://www.diodes.com/assets/Datasheets/ds30093.pdf","BZT52CxxS Datasheet")</f>
        <v>BZT52CxxS Datasheet</v>
      </c>
      <c r="C27" t="s">
        <v>12</v>
      </c>
      <c r="D27" t="s">
        <v>13</v>
      </c>
      <c r="E27" t="s">
        <v>14</v>
      </c>
      <c r="F27" t="s">
        <v>15</v>
      </c>
      <c r="G27">
        <v>200</v>
      </c>
      <c r="H27">
        <v>20</v>
      </c>
      <c r="I27">
        <v>5</v>
      </c>
      <c r="J27">
        <v>6</v>
      </c>
      <c r="K27">
        <v>0.1</v>
      </c>
      <c r="L27" t="s">
        <v>17</v>
      </c>
    </row>
    <row r="28" spans="1:12">
      <c r="A28" t="str">
        <f>Hyperlink("https://www.diodes.com/part/view/BZT52C20TQ","BZT52C20TQ")</f>
        <v>BZT52C20TQ</v>
      </c>
      <c r="B28" t="str">
        <f>Hyperlink("https://www.diodes.com/assets/Datasheets/ds30502.pdf","BZT52CxxT Datasheet")</f>
        <v>BZT52CxxT Datasheet</v>
      </c>
      <c r="C28" t="s">
        <v>12</v>
      </c>
      <c r="D28" t="s">
        <v>13</v>
      </c>
      <c r="E28" t="s">
        <v>14</v>
      </c>
      <c r="F28" t="s">
        <v>15</v>
      </c>
      <c r="G28">
        <v>300</v>
      </c>
      <c r="H28">
        <v>20</v>
      </c>
      <c r="I28">
        <v>5</v>
      </c>
      <c r="J28">
        <v>6</v>
      </c>
      <c r="K28">
        <v>0.1</v>
      </c>
      <c r="L28" t="s">
        <v>18</v>
      </c>
    </row>
    <row r="29" spans="1:12">
      <c r="A29" t="str">
        <f>Hyperlink("https://www.diodes.com/part/view/BZT52C22Q","BZT52C22Q")</f>
        <v>BZT52C22Q</v>
      </c>
      <c r="B29" t="str">
        <f>Hyperlink("https://www.diodes.com/assets/Datasheets/ds18004.pdf","BZT52Cxx Datasheet")</f>
        <v>BZT52Cxx Datasheet</v>
      </c>
      <c r="C29" t="s">
        <v>12</v>
      </c>
      <c r="D29" t="s">
        <v>13</v>
      </c>
      <c r="E29" t="s">
        <v>14</v>
      </c>
      <c r="F29" t="s">
        <v>15</v>
      </c>
      <c r="G29">
        <v>500</v>
      </c>
      <c r="H29">
        <v>22</v>
      </c>
      <c r="I29">
        <v>5</v>
      </c>
      <c r="J29">
        <v>5.67</v>
      </c>
      <c r="K29">
        <v>0.1</v>
      </c>
      <c r="L29" t="s">
        <v>16</v>
      </c>
    </row>
    <row r="30" spans="1:12">
      <c r="A30" t="str">
        <f>Hyperlink("https://www.diodes.com/part/view/BZT52C22TQ","BZT52C22TQ")</f>
        <v>BZT52C22TQ</v>
      </c>
      <c r="B30" t="str">
        <f>Hyperlink("https://www.diodes.com/assets/Datasheets/ds30502.pdf","BZT52CxxT Datasheet")</f>
        <v>BZT52CxxT Datasheet</v>
      </c>
      <c r="C30" t="s">
        <v>12</v>
      </c>
      <c r="D30" t="s">
        <v>13</v>
      </c>
      <c r="E30" t="s">
        <v>14</v>
      </c>
      <c r="F30" t="s">
        <v>15</v>
      </c>
      <c r="G30">
        <v>300</v>
      </c>
      <c r="H30">
        <v>22</v>
      </c>
      <c r="I30">
        <v>5</v>
      </c>
      <c r="J30">
        <v>5.67</v>
      </c>
      <c r="K30">
        <v>0.1</v>
      </c>
      <c r="L30" t="s">
        <v>18</v>
      </c>
    </row>
    <row r="31" spans="1:12">
      <c r="A31" t="str">
        <f>Hyperlink("https://www.diodes.com/part/view/BZT52C24Q","BZT52C24Q")</f>
        <v>BZT52C24Q</v>
      </c>
      <c r="B31" t="str">
        <f>Hyperlink("https://www.diodes.com/assets/Datasheets/ds18004.pdf","BZT52Cxx Datasheet")</f>
        <v>BZT52Cxx Datasheet</v>
      </c>
      <c r="C31" t="s">
        <v>12</v>
      </c>
      <c r="D31" t="s">
        <v>13</v>
      </c>
      <c r="E31" t="s">
        <v>14</v>
      </c>
      <c r="F31" t="s">
        <v>15</v>
      </c>
      <c r="G31">
        <v>500</v>
      </c>
      <c r="H31">
        <v>24</v>
      </c>
      <c r="I31">
        <v>5</v>
      </c>
      <c r="J31">
        <v>5.79</v>
      </c>
      <c r="K31">
        <v>0.1</v>
      </c>
      <c r="L31" t="s">
        <v>16</v>
      </c>
    </row>
    <row r="32" spans="1:12">
      <c r="A32" t="str">
        <f>Hyperlink("https://www.diodes.com/part/view/BZT52C24SQ","BZT52C24SQ")</f>
        <v>BZT52C24SQ</v>
      </c>
      <c r="B32" t="str">
        <f>Hyperlink("https://www.diodes.com/assets/Datasheets/ds30093.pdf","BZT52CxxS Datasheet")</f>
        <v>BZT52CxxS Datasheet</v>
      </c>
      <c r="C32" t="s">
        <v>12</v>
      </c>
      <c r="D32" t="s">
        <v>13</v>
      </c>
      <c r="E32" t="s">
        <v>14</v>
      </c>
      <c r="F32" t="s">
        <v>15</v>
      </c>
      <c r="G32">
        <v>200</v>
      </c>
      <c r="H32">
        <v>24</v>
      </c>
      <c r="I32">
        <v>5</v>
      </c>
      <c r="J32">
        <v>5.79</v>
      </c>
      <c r="K32">
        <v>0.1</v>
      </c>
      <c r="L32" t="s">
        <v>17</v>
      </c>
    </row>
    <row r="33" spans="1:12">
      <c r="A33" t="str">
        <f>Hyperlink("https://www.diodes.com/part/view/BZT52C24TQ","BZT52C24TQ")</f>
        <v>BZT52C24TQ</v>
      </c>
      <c r="B33" t="str">
        <f>Hyperlink("https://www.diodes.com/assets/Datasheets/ds30502.pdf","BZT52CxxT Datasheet")</f>
        <v>BZT52CxxT Datasheet</v>
      </c>
      <c r="C33" t="s">
        <v>12</v>
      </c>
      <c r="D33" t="s">
        <v>13</v>
      </c>
      <c r="E33" t="s">
        <v>14</v>
      </c>
      <c r="F33" t="s">
        <v>15</v>
      </c>
      <c r="G33">
        <v>300</v>
      </c>
      <c r="H33">
        <v>24</v>
      </c>
      <c r="I33">
        <v>5</v>
      </c>
      <c r="J33">
        <v>5.79</v>
      </c>
      <c r="K33">
        <v>0.1</v>
      </c>
      <c r="L33" t="s">
        <v>18</v>
      </c>
    </row>
    <row r="34" spans="1:12">
      <c r="A34" t="str">
        <f>Hyperlink("https://www.diodes.com/part/view/BZT52C27Q","BZT52C27Q")</f>
        <v>BZT52C27Q</v>
      </c>
      <c r="B34" t="str">
        <f>Hyperlink("https://www.diodes.com/assets/Datasheets/ds18004.pdf","BZT52Cxx Datasheet")</f>
        <v>BZT52Cxx Datasheet</v>
      </c>
      <c r="C34" t="s">
        <v>12</v>
      </c>
      <c r="D34" t="s">
        <v>13</v>
      </c>
      <c r="E34" t="s">
        <v>14</v>
      </c>
      <c r="F34" t="s">
        <v>15</v>
      </c>
      <c r="G34">
        <v>500</v>
      </c>
      <c r="H34">
        <v>27</v>
      </c>
      <c r="I34">
        <v>2</v>
      </c>
      <c r="J34">
        <v>7.04</v>
      </c>
      <c r="K34">
        <v>0.1</v>
      </c>
      <c r="L34" t="s">
        <v>16</v>
      </c>
    </row>
    <row r="35" spans="1:12">
      <c r="A35" t="str">
        <f>Hyperlink("https://www.diodes.com/part/view/BZT52C2V0Q","BZT52C2V0Q")</f>
        <v>BZT52C2V0Q</v>
      </c>
      <c r="B35" t="str">
        <f>Hyperlink("https://www.diodes.com/assets/Datasheets/ds18004.pdf","BZT52Cxx Datasheet")</f>
        <v>BZT52Cxx Datasheet</v>
      </c>
      <c r="C35" t="s">
        <v>12</v>
      </c>
      <c r="D35" t="s">
        <v>13</v>
      </c>
      <c r="E35" t="s">
        <v>14</v>
      </c>
      <c r="F35" t="s">
        <v>15</v>
      </c>
      <c r="G35">
        <v>500</v>
      </c>
      <c r="H35">
        <v>2</v>
      </c>
      <c r="I35">
        <v>5</v>
      </c>
      <c r="J35">
        <v>4.5</v>
      </c>
      <c r="K35">
        <v>150</v>
      </c>
      <c r="L35" t="s">
        <v>16</v>
      </c>
    </row>
    <row r="36" spans="1:12">
      <c r="A36" t="str">
        <f>Hyperlink("https://www.diodes.com/part/view/BZT52C2V0TQ","BZT52C2V0TQ")</f>
        <v>BZT52C2V0TQ</v>
      </c>
      <c r="B36" t="str">
        <f>Hyperlink("https://www.diodes.com/assets/Datasheets/ds30502.pdf","BZT52CxxT Datasheet")</f>
        <v>BZT52CxxT Datasheet</v>
      </c>
      <c r="C36" t="s">
        <v>12</v>
      </c>
      <c r="D36" t="s">
        <v>13</v>
      </c>
      <c r="E36" t="s">
        <v>14</v>
      </c>
      <c r="F36" t="s">
        <v>15</v>
      </c>
      <c r="G36">
        <v>300</v>
      </c>
      <c r="H36">
        <v>2</v>
      </c>
      <c r="I36">
        <v>5</v>
      </c>
      <c r="J36">
        <v>4.5</v>
      </c>
      <c r="K36">
        <v>150</v>
      </c>
      <c r="L36" t="s">
        <v>18</v>
      </c>
    </row>
    <row r="37" spans="1:12">
      <c r="A37" t="str">
        <f>Hyperlink("https://www.diodes.com/part/view/BZT52C2V4Q","BZT52C2V4Q")</f>
        <v>BZT52C2V4Q</v>
      </c>
      <c r="B37" t="str">
        <f>Hyperlink("https://www.diodes.com/assets/Datasheets/ds18004.pdf","BZT52Cxx Datasheet")</f>
        <v>BZT52Cxx Datasheet</v>
      </c>
      <c r="C37" t="s">
        <v>12</v>
      </c>
      <c r="D37" t="s">
        <v>13</v>
      </c>
      <c r="E37" t="s">
        <v>14</v>
      </c>
      <c r="F37" t="s">
        <v>15</v>
      </c>
      <c r="G37">
        <v>500</v>
      </c>
      <c r="H37">
        <v>2.4</v>
      </c>
      <c r="I37">
        <v>5</v>
      </c>
      <c r="J37">
        <v>8.33</v>
      </c>
      <c r="K37">
        <v>50</v>
      </c>
      <c r="L37" t="s">
        <v>16</v>
      </c>
    </row>
    <row r="38" spans="1:12">
      <c r="A38" t="str">
        <f>Hyperlink("https://www.diodes.com/part/view/BZT52C2V4TQ","BZT52C2V4TQ")</f>
        <v>BZT52C2V4TQ</v>
      </c>
      <c r="B38" t="str">
        <f>Hyperlink("https://www.diodes.com/assets/Datasheets/ds30502.pdf","BZT52CxxT Datasheet")</f>
        <v>BZT52CxxT Datasheet</v>
      </c>
      <c r="C38" t="s">
        <v>12</v>
      </c>
      <c r="D38" t="s">
        <v>13</v>
      </c>
      <c r="E38" t="s">
        <v>14</v>
      </c>
      <c r="F38" t="s">
        <v>15</v>
      </c>
      <c r="G38">
        <v>300</v>
      </c>
      <c r="H38">
        <v>2.4</v>
      </c>
      <c r="I38">
        <v>5</v>
      </c>
      <c r="J38">
        <v>8.33</v>
      </c>
      <c r="K38">
        <v>50</v>
      </c>
      <c r="L38" t="s">
        <v>18</v>
      </c>
    </row>
    <row r="39" spans="1:12">
      <c r="A39" t="str">
        <f>Hyperlink("https://www.diodes.com/part/view/BZT52C2V7Q","BZT52C2V7Q")</f>
        <v>BZT52C2V7Q</v>
      </c>
      <c r="B39" t="str">
        <f>Hyperlink("https://www.diodes.com/assets/Datasheets/ds18004.pdf","BZT52Cxx Datasheet")</f>
        <v>BZT52Cxx Datasheet</v>
      </c>
      <c r="C39" t="s">
        <v>12</v>
      </c>
      <c r="D39" t="s">
        <v>13</v>
      </c>
      <c r="E39" t="s">
        <v>14</v>
      </c>
      <c r="F39" t="s">
        <v>15</v>
      </c>
      <c r="G39">
        <v>500</v>
      </c>
      <c r="H39">
        <v>2.7</v>
      </c>
      <c r="I39">
        <v>5</v>
      </c>
      <c r="J39">
        <v>7.41</v>
      </c>
      <c r="K39">
        <v>20</v>
      </c>
      <c r="L39" t="s">
        <v>16</v>
      </c>
    </row>
    <row r="40" spans="1:12">
      <c r="A40" t="str">
        <f>Hyperlink("https://www.diodes.com/part/view/BZT52C2V7TQ","BZT52C2V7TQ")</f>
        <v>BZT52C2V7TQ</v>
      </c>
      <c r="B40" t="str">
        <f>Hyperlink("https://www.diodes.com/assets/Datasheets/ds30502.pdf","BZT52CxxT Datasheet")</f>
        <v>BZT52CxxT Datasheet</v>
      </c>
      <c r="C40" t="s">
        <v>12</v>
      </c>
      <c r="D40" t="s">
        <v>13</v>
      </c>
      <c r="E40" t="s">
        <v>14</v>
      </c>
      <c r="F40" t="s">
        <v>15</v>
      </c>
      <c r="G40">
        <v>300</v>
      </c>
      <c r="H40">
        <v>2.7</v>
      </c>
      <c r="I40">
        <v>5</v>
      </c>
      <c r="J40">
        <v>7.41</v>
      </c>
      <c r="K40">
        <v>20</v>
      </c>
      <c r="L40" t="s">
        <v>18</v>
      </c>
    </row>
    <row r="41" spans="1:12">
      <c r="A41" t="str">
        <f>Hyperlink("https://www.diodes.com/part/view/BZT52C30Q","BZT52C30Q")</f>
        <v>BZT52C30Q</v>
      </c>
      <c r="B41" t="str">
        <f>Hyperlink("https://www.diodes.com/assets/Datasheets/ds18004.pdf","BZT52Cxx Datasheet")</f>
        <v>BZT52Cxx Datasheet</v>
      </c>
      <c r="C41" t="s">
        <v>12</v>
      </c>
      <c r="D41" t="s">
        <v>13</v>
      </c>
      <c r="E41" t="s">
        <v>14</v>
      </c>
      <c r="F41" t="s">
        <v>15</v>
      </c>
      <c r="G41">
        <v>500</v>
      </c>
      <c r="H41">
        <v>30</v>
      </c>
      <c r="I41">
        <v>2</v>
      </c>
      <c r="J41">
        <v>6.67</v>
      </c>
      <c r="K41">
        <v>0.1</v>
      </c>
      <c r="L41" t="s">
        <v>16</v>
      </c>
    </row>
    <row r="42" spans="1:12">
      <c r="A42" t="str">
        <f>Hyperlink("https://www.diodes.com/part/view/BZT52C33Q","BZT52C33Q")</f>
        <v>BZT52C33Q</v>
      </c>
      <c r="B42" t="str">
        <f>Hyperlink("https://www.diodes.com/assets/Datasheets/ds18004.pdf","BZT52Cxx Datasheet")</f>
        <v>BZT52Cxx Datasheet</v>
      </c>
      <c r="C42" t="s">
        <v>12</v>
      </c>
      <c r="D42" t="s">
        <v>13</v>
      </c>
      <c r="E42" t="s">
        <v>14</v>
      </c>
      <c r="F42" t="s">
        <v>15</v>
      </c>
      <c r="G42">
        <v>500</v>
      </c>
      <c r="H42">
        <v>33</v>
      </c>
      <c r="I42">
        <v>2</v>
      </c>
      <c r="J42">
        <v>6.06</v>
      </c>
      <c r="K42">
        <v>0.1</v>
      </c>
      <c r="L42" t="s">
        <v>16</v>
      </c>
    </row>
    <row r="43" spans="1:12">
      <c r="A43" t="str">
        <f>Hyperlink("https://www.diodes.com/part/view/BZT52C36Q","BZT52C36Q")</f>
        <v>BZT52C36Q</v>
      </c>
      <c r="B43" t="str">
        <f>Hyperlink("https://www.diodes.com/assets/Datasheets/ds18004.pdf","BZT52Cxx Datasheet")</f>
        <v>BZT52Cxx Datasheet</v>
      </c>
      <c r="C43" t="s">
        <v>12</v>
      </c>
      <c r="D43" t="s">
        <v>13</v>
      </c>
      <c r="E43" t="s">
        <v>14</v>
      </c>
      <c r="F43" t="s">
        <v>15</v>
      </c>
      <c r="G43">
        <v>500</v>
      </c>
      <c r="H43">
        <v>36</v>
      </c>
      <c r="I43">
        <v>2</v>
      </c>
      <c r="J43">
        <v>5.56</v>
      </c>
      <c r="K43">
        <v>0.1</v>
      </c>
      <c r="L43" t="s">
        <v>16</v>
      </c>
    </row>
    <row r="44" spans="1:12">
      <c r="A44" t="str">
        <f>Hyperlink("https://www.diodes.com/part/view/BZT52C36SQ","BZT52C36SQ")</f>
        <v>BZT52C36SQ</v>
      </c>
      <c r="B44" t="str">
        <f>Hyperlink("https://www.diodes.com/assets/Datasheets/ds30093.pdf","BZT52CxxS Datasheet")</f>
        <v>BZT52CxxS Datasheet</v>
      </c>
      <c r="C44" t="s">
        <v>12</v>
      </c>
      <c r="D44" t="s">
        <v>13</v>
      </c>
      <c r="E44" t="s">
        <v>14</v>
      </c>
      <c r="F44" t="s">
        <v>15</v>
      </c>
      <c r="G44">
        <v>200</v>
      </c>
      <c r="H44">
        <v>36</v>
      </c>
      <c r="I44">
        <v>2</v>
      </c>
      <c r="J44">
        <v>5.56</v>
      </c>
      <c r="K44">
        <v>0.1</v>
      </c>
      <c r="L44" t="s">
        <v>17</v>
      </c>
    </row>
    <row r="45" spans="1:12">
      <c r="A45" t="str">
        <f>Hyperlink("https://www.diodes.com/part/view/BZT52C36TQ","BZT52C36TQ")</f>
        <v>BZT52C36TQ</v>
      </c>
      <c r="B45" t="str">
        <f>Hyperlink("https://www.diodes.com/assets/Datasheets/ds30502.pdf","BZT52CxxT Datasheet")</f>
        <v>BZT52CxxT Datasheet</v>
      </c>
      <c r="C45" t="s">
        <v>12</v>
      </c>
      <c r="D45" t="s">
        <v>13</v>
      </c>
      <c r="E45" t="s">
        <v>14</v>
      </c>
      <c r="F45" t="s">
        <v>15</v>
      </c>
      <c r="G45">
        <v>300</v>
      </c>
      <c r="H45">
        <v>36</v>
      </c>
      <c r="I45">
        <v>2</v>
      </c>
      <c r="J45">
        <v>5.56</v>
      </c>
      <c r="K45">
        <v>0.1</v>
      </c>
      <c r="L45" t="s">
        <v>18</v>
      </c>
    </row>
    <row r="46" spans="1:12">
      <c r="A46" t="str">
        <f>Hyperlink("https://www.diodes.com/part/view/BZT52C39Q","BZT52C39Q")</f>
        <v>BZT52C39Q</v>
      </c>
      <c r="B46" t="str">
        <f>Hyperlink("https://www.diodes.com/assets/Datasheets/ds18004.pdf","BZT52Cxx Datasheet")</f>
        <v>BZT52Cxx Datasheet</v>
      </c>
      <c r="C46" t="s">
        <v>12</v>
      </c>
      <c r="D46" t="s">
        <v>13</v>
      </c>
      <c r="E46" t="s">
        <v>14</v>
      </c>
      <c r="F46" t="s">
        <v>15</v>
      </c>
      <c r="G46">
        <v>500</v>
      </c>
      <c r="H46">
        <v>39</v>
      </c>
      <c r="I46">
        <v>2</v>
      </c>
      <c r="J46">
        <v>5.13</v>
      </c>
      <c r="K46">
        <v>0.1</v>
      </c>
      <c r="L46" t="s">
        <v>16</v>
      </c>
    </row>
    <row r="47" spans="1:12">
      <c r="A47" t="str">
        <f>Hyperlink("https://www.diodes.com/part/view/BZT52C3V0Q","BZT52C3V0Q")</f>
        <v>BZT52C3V0Q</v>
      </c>
      <c r="B47" t="str">
        <f>Hyperlink("https://www.diodes.com/assets/Datasheets/ds18004.pdf","BZT52Cxx Datasheet")</f>
        <v>BZT52Cxx Datasheet</v>
      </c>
      <c r="C47" t="s">
        <v>12</v>
      </c>
      <c r="D47" t="s">
        <v>13</v>
      </c>
      <c r="E47" t="s">
        <v>14</v>
      </c>
      <c r="F47" t="s">
        <v>15</v>
      </c>
      <c r="G47">
        <v>500</v>
      </c>
      <c r="H47">
        <v>3</v>
      </c>
      <c r="I47">
        <v>5</v>
      </c>
      <c r="J47">
        <v>6.67</v>
      </c>
      <c r="K47">
        <v>10</v>
      </c>
      <c r="L47" t="s">
        <v>16</v>
      </c>
    </row>
    <row r="48" spans="1:12">
      <c r="A48" t="str">
        <f>Hyperlink("https://www.diodes.com/part/view/BZT52C3V0SQ","BZT52C3V0SQ")</f>
        <v>BZT52C3V0SQ</v>
      </c>
      <c r="B48" t="str">
        <f>Hyperlink("https://www.diodes.com/assets/Datasheets/ds30093.pdf","BZT52CxxS Datasheet")</f>
        <v>BZT52CxxS Datasheet</v>
      </c>
      <c r="C48" t="s">
        <v>12</v>
      </c>
      <c r="D48" t="s">
        <v>13</v>
      </c>
      <c r="E48" t="s">
        <v>14</v>
      </c>
      <c r="F48" t="s">
        <v>15</v>
      </c>
      <c r="G48">
        <v>200</v>
      </c>
      <c r="H48">
        <v>3</v>
      </c>
      <c r="I48">
        <v>5</v>
      </c>
      <c r="J48">
        <v>6.67</v>
      </c>
      <c r="K48">
        <v>10</v>
      </c>
      <c r="L48" t="s">
        <v>17</v>
      </c>
    </row>
    <row r="49" spans="1:12">
      <c r="A49" t="str">
        <f>Hyperlink("https://www.diodes.com/part/view/BZT52C3V0TQ","BZT52C3V0TQ")</f>
        <v>BZT52C3V0TQ</v>
      </c>
      <c r="B49" t="str">
        <f>Hyperlink("https://www.diodes.com/assets/Datasheets/ds30502.pdf","BZT52CxxT Datasheet")</f>
        <v>BZT52CxxT Datasheet</v>
      </c>
      <c r="C49" t="s">
        <v>12</v>
      </c>
      <c r="D49" t="s">
        <v>13</v>
      </c>
      <c r="E49" t="s">
        <v>14</v>
      </c>
      <c r="F49" t="s">
        <v>15</v>
      </c>
      <c r="G49">
        <v>300</v>
      </c>
      <c r="H49">
        <v>3</v>
      </c>
      <c r="I49">
        <v>5</v>
      </c>
      <c r="J49">
        <v>6.67</v>
      </c>
      <c r="K49">
        <v>10</v>
      </c>
      <c r="L49" t="s">
        <v>18</v>
      </c>
    </row>
    <row r="50" spans="1:12">
      <c r="A50" t="str">
        <f>Hyperlink("https://www.diodes.com/part/view/BZT52C3V3Q","BZT52C3V3Q")</f>
        <v>BZT52C3V3Q</v>
      </c>
      <c r="B50" t="str">
        <f>Hyperlink("https://www.diodes.com/assets/Datasheets/ds18004.pdf","BZT52Cxx Datasheet")</f>
        <v>BZT52Cxx Datasheet</v>
      </c>
      <c r="C50" t="s">
        <v>12</v>
      </c>
      <c r="D50" t="s">
        <v>13</v>
      </c>
      <c r="E50" t="s">
        <v>14</v>
      </c>
      <c r="F50" t="s">
        <v>15</v>
      </c>
      <c r="G50">
        <v>500</v>
      </c>
      <c r="H50">
        <v>3.3</v>
      </c>
      <c r="I50">
        <v>5</v>
      </c>
      <c r="J50">
        <v>6.06</v>
      </c>
      <c r="K50">
        <v>5</v>
      </c>
      <c r="L50" t="s">
        <v>16</v>
      </c>
    </row>
    <row r="51" spans="1:12">
      <c r="A51" t="str">
        <f>Hyperlink("https://www.diodes.com/part/view/BZT52C3V3SQ","BZT52C3V3SQ")</f>
        <v>BZT52C3V3SQ</v>
      </c>
      <c r="B51" t="str">
        <f>Hyperlink("https://www.diodes.com/assets/Datasheets/ds30093.pdf","BZT52CxxS Datasheet")</f>
        <v>BZT52CxxS Datasheet</v>
      </c>
      <c r="C51" t="s">
        <v>12</v>
      </c>
      <c r="D51" t="s">
        <v>13</v>
      </c>
      <c r="E51" t="s">
        <v>14</v>
      </c>
      <c r="F51" t="s">
        <v>15</v>
      </c>
      <c r="G51">
        <v>200</v>
      </c>
      <c r="H51">
        <v>3.3</v>
      </c>
      <c r="I51">
        <v>5</v>
      </c>
      <c r="J51">
        <v>6.06</v>
      </c>
      <c r="K51">
        <v>5</v>
      </c>
      <c r="L51" t="s">
        <v>17</v>
      </c>
    </row>
    <row r="52" spans="1:12">
      <c r="A52" t="str">
        <f>Hyperlink("https://www.diodes.com/part/view/BZT52C3V3TQ","BZT52C3V3TQ")</f>
        <v>BZT52C3V3TQ</v>
      </c>
      <c r="B52" t="str">
        <f>Hyperlink("https://www.diodes.com/assets/Datasheets/ds30502.pdf","BZT52CxxT Datasheet")</f>
        <v>BZT52CxxT Datasheet</v>
      </c>
      <c r="C52" t="s">
        <v>12</v>
      </c>
      <c r="D52" t="s">
        <v>13</v>
      </c>
      <c r="E52" t="s">
        <v>14</v>
      </c>
      <c r="F52" t="s">
        <v>15</v>
      </c>
      <c r="G52">
        <v>300</v>
      </c>
      <c r="H52">
        <v>3.3</v>
      </c>
      <c r="I52">
        <v>5</v>
      </c>
      <c r="J52">
        <v>6.06</v>
      </c>
      <c r="K52">
        <v>5</v>
      </c>
      <c r="L52" t="s">
        <v>18</v>
      </c>
    </row>
    <row r="53" spans="1:12">
      <c r="A53" t="str">
        <f>Hyperlink("https://www.diodes.com/part/view/BZT52C3V6Q","BZT52C3V6Q")</f>
        <v>BZT52C3V6Q</v>
      </c>
      <c r="B53" t="str">
        <f>Hyperlink("https://www.diodes.com/assets/Datasheets/ds18004.pdf","BZT52Cxx Datasheet")</f>
        <v>BZT52Cxx Datasheet</v>
      </c>
      <c r="C53" t="s">
        <v>12</v>
      </c>
      <c r="D53" t="s">
        <v>13</v>
      </c>
      <c r="E53" t="s">
        <v>14</v>
      </c>
      <c r="F53" t="s">
        <v>15</v>
      </c>
      <c r="G53">
        <v>500</v>
      </c>
      <c r="H53">
        <v>3.6</v>
      </c>
      <c r="I53">
        <v>5</v>
      </c>
      <c r="J53">
        <v>5.56</v>
      </c>
      <c r="K53">
        <v>5</v>
      </c>
      <c r="L53" t="s">
        <v>16</v>
      </c>
    </row>
    <row r="54" spans="1:12">
      <c r="A54" t="str">
        <f>Hyperlink("https://www.diodes.com/part/view/BZT52C3V6SQ","BZT52C3V6SQ")</f>
        <v>BZT52C3V6SQ</v>
      </c>
      <c r="B54" t="str">
        <f>Hyperlink("https://www.diodes.com/assets/Datasheets/ds30093.pdf","BZT52CxxS Datasheet")</f>
        <v>BZT52CxxS Datasheet</v>
      </c>
      <c r="C54" t="s">
        <v>12</v>
      </c>
      <c r="D54" t="s">
        <v>13</v>
      </c>
      <c r="E54" t="s">
        <v>14</v>
      </c>
      <c r="F54" t="s">
        <v>15</v>
      </c>
      <c r="G54">
        <v>200</v>
      </c>
      <c r="H54">
        <v>3.6</v>
      </c>
      <c r="I54">
        <v>5</v>
      </c>
      <c r="J54">
        <v>5.56</v>
      </c>
      <c r="K54">
        <v>5</v>
      </c>
      <c r="L54" t="s">
        <v>17</v>
      </c>
    </row>
    <row r="55" spans="1:12">
      <c r="A55" t="str">
        <f>Hyperlink("https://www.diodes.com/part/view/BZT52C3V6TQ","BZT52C3V6TQ")</f>
        <v>BZT52C3V6TQ</v>
      </c>
      <c r="B55" t="str">
        <f>Hyperlink("https://www.diodes.com/assets/Datasheets/ds30502.pdf","BZT52CxxT Datasheet")</f>
        <v>BZT52CxxT Datasheet</v>
      </c>
      <c r="C55" t="s">
        <v>12</v>
      </c>
      <c r="D55" t="s">
        <v>13</v>
      </c>
      <c r="E55" t="s">
        <v>14</v>
      </c>
      <c r="F55" t="s">
        <v>15</v>
      </c>
      <c r="G55">
        <v>300</v>
      </c>
      <c r="H55">
        <v>3.6</v>
      </c>
      <c r="I55">
        <v>5</v>
      </c>
      <c r="J55">
        <v>5.56</v>
      </c>
      <c r="K55">
        <v>5</v>
      </c>
      <c r="L55" t="s">
        <v>18</v>
      </c>
    </row>
    <row r="56" spans="1:12">
      <c r="A56" t="str">
        <f>Hyperlink("https://www.diodes.com/part/view/BZT52C3V9Q","BZT52C3V9Q")</f>
        <v>BZT52C3V9Q</v>
      </c>
      <c r="B56" t="str">
        <f>Hyperlink("https://www.diodes.com/assets/Datasheets/ds18004.pdf","BZT52Cxx Datasheet")</f>
        <v>BZT52Cxx Datasheet</v>
      </c>
      <c r="C56" t="s">
        <v>12</v>
      </c>
      <c r="D56" t="s">
        <v>13</v>
      </c>
      <c r="E56" t="s">
        <v>14</v>
      </c>
      <c r="F56" t="s">
        <v>15</v>
      </c>
      <c r="G56">
        <v>500</v>
      </c>
      <c r="H56">
        <v>3.9</v>
      </c>
      <c r="I56">
        <v>5</v>
      </c>
      <c r="J56">
        <v>5.13</v>
      </c>
      <c r="K56">
        <v>3</v>
      </c>
      <c r="L56" t="s">
        <v>16</v>
      </c>
    </row>
    <row r="57" spans="1:12">
      <c r="A57" t="str">
        <f>Hyperlink("https://www.diodes.com/part/view/BZT52C3V9SQ","BZT52C3V9SQ")</f>
        <v>BZT52C3V9SQ</v>
      </c>
      <c r="B57" t="str">
        <f>Hyperlink("https://www.diodes.com/assets/Datasheets/ds30093.pdf","BZT52CxxS Datasheet")</f>
        <v>BZT52CxxS Datasheet</v>
      </c>
      <c r="C57" t="s">
        <v>12</v>
      </c>
      <c r="D57" t="s">
        <v>13</v>
      </c>
      <c r="E57" t="s">
        <v>14</v>
      </c>
      <c r="F57" t="s">
        <v>15</v>
      </c>
      <c r="G57">
        <v>200</v>
      </c>
      <c r="H57">
        <v>3.9</v>
      </c>
      <c r="I57">
        <v>5</v>
      </c>
      <c r="J57">
        <v>5.13</v>
      </c>
      <c r="K57">
        <v>3</v>
      </c>
      <c r="L57" t="s">
        <v>17</v>
      </c>
    </row>
    <row r="58" spans="1:12">
      <c r="A58" t="str">
        <f>Hyperlink("https://www.diodes.com/part/view/BZT52C3V9TQ","BZT52C3V9TQ")</f>
        <v>BZT52C3V9TQ</v>
      </c>
      <c r="B58" t="str">
        <f>Hyperlink("https://www.diodes.com/assets/Datasheets/ds30502.pdf","BZT52CxxT Datasheet")</f>
        <v>BZT52CxxT Datasheet</v>
      </c>
      <c r="C58" t="s">
        <v>12</v>
      </c>
      <c r="D58" t="s">
        <v>13</v>
      </c>
      <c r="E58" t="s">
        <v>14</v>
      </c>
      <c r="F58" t="s">
        <v>15</v>
      </c>
      <c r="G58">
        <v>300</v>
      </c>
      <c r="H58">
        <v>3.9</v>
      </c>
      <c r="I58">
        <v>5</v>
      </c>
      <c r="J58">
        <v>5.13</v>
      </c>
      <c r="K58">
        <v>3</v>
      </c>
      <c r="L58" t="s">
        <v>18</v>
      </c>
    </row>
    <row r="59" spans="1:12">
      <c r="A59" t="str">
        <f>Hyperlink("https://www.diodes.com/part/view/BZT52C43Q","BZT52C43Q")</f>
        <v>BZT52C43Q</v>
      </c>
      <c r="B59" t="str">
        <f>Hyperlink("https://www.diodes.com/assets/Datasheets/ds18004.pdf","BZT52Cxx Datasheet")</f>
        <v>BZT52Cxx Datasheet</v>
      </c>
      <c r="C59" t="s">
        <v>12</v>
      </c>
      <c r="D59" t="s">
        <v>13</v>
      </c>
      <c r="E59" t="s">
        <v>14</v>
      </c>
      <c r="F59" t="s">
        <v>15</v>
      </c>
      <c r="G59">
        <v>410</v>
      </c>
      <c r="H59">
        <v>43</v>
      </c>
      <c r="I59">
        <v>5</v>
      </c>
      <c r="J59">
        <v>6.98</v>
      </c>
      <c r="K59">
        <v>0.1</v>
      </c>
      <c r="L59" t="s">
        <v>16</v>
      </c>
    </row>
    <row r="60" spans="1:12">
      <c r="A60" t="str">
        <f>Hyperlink("https://www.diodes.com/part/view/BZT52C47Q","BZT52C47Q")</f>
        <v>BZT52C47Q</v>
      </c>
      <c r="B60" t="str">
        <f>Hyperlink("https://www.diodes.com/assets/Datasheets/ds18004.pdf","BZT52Cxx Datasheet")</f>
        <v>BZT52Cxx Datasheet</v>
      </c>
      <c r="C60" t="s">
        <v>12</v>
      </c>
      <c r="D60" t="s">
        <v>13</v>
      </c>
      <c r="E60" t="s">
        <v>14</v>
      </c>
      <c r="F60" t="s">
        <v>15</v>
      </c>
      <c r="G60">
        <v>410</v>
      </c>
      <c r="H60">
        <v>47</v>
      </c>
      <c r="I60">
        <v>5</v>
      </c>
      <c r="J60">
        <v>6.38</v>
      </c>
      <c r="K60">
        <v>0.1</v>
      </c>
      <c r="L60" t="s">
        <v>16</v>
      </c>
    </row>
    <row r="61" spans="1:12">
      <c r="A61" t="str">
        <f>Hyperlink("https://www.diodes.com/part/view/BZT52C4V3Q","BZT52C4V3Q")</f>
        <v>BZT52C4V3Q</v>
      </c>
      <c r="B61" t="str">
        <f>Hyperlink("https://www.diodes.com/assets/Datasheets/ds18004.pdf","BZT52Cxx Datasheet")</f>
        <v>BZT52Cxx Datasheet</v>
      </c>
      <c r="C61" t="s">
        <v>12</v>
      </c>
      <c r="D61" t="s">
        <v>13</v>
      </c>
      <c r="E61" t="s">
        <v>14</v>
      </c>
      <c r="F61" t="s">
        <v>15</v>
      </c>
      <c r="G61">
        <v>500</v>
      </c>
      <c r="H61">
        <v>4.3</v>
      </c>
      <c r="I61">
        <v>5</v>
      </c>
      <c r="J61">
        <v>6.98</v>
      </c>
      <c r="K61">
        <v>3</v>
      </c>
      <c r="L61" t="s">
        <v>16</v>
      </c>
    </row>
    <row r="62" spans="1:12">
      <c r="A62" t="str">
        <f>Hyperlink("https://www.diodes.com/part/view/BZT52C4V3SQ","BZT52C4V3SQ")</f>
        <v>BZT52C4V3SQ</v>
      </c>
      <c r="B62" t="str">
        <f>Hyperlink("https://www.diodes.com/assets/Datasheets/ds30093.pdf","BZT52CxxS Datasheet")</f>
        <v>BZT52CxxS Datasheet</v>
      </c>
      <c r="C62" t="s">
        <v>12</v>
      </c>
      <c r="D62" t="s">
        <v>13</v>
      </c>
      <c r="E62" t="s">
        <v>14</v>
      </c>
      <c r="F62" t="s">
        <v>15</v>
      </c>
      <c r="G62">
        <v>200</v>
      </c>
      <c r="H62">
        <v>4.3</v>
      </c>
      <c r="I62">
        <v>5</v>
      </c>
      <c r="J62">
        <v>6.98</v>
      </c>
      <c r="K62">
        <v>3</v>
      </c>
      <c r="L62" t="s">
        <v>17</v>
      </c>
    </row>
    <row r="63" spans="1:12">
      <c r="A63" t="str">
        <f>Hyperlink("https://www.diodes.com/part/view/BZT52C4V3TQ","BZT52C4V3TQ")</f>
        <v>BZT52C4V3TQ</v>
      </c>
      <c r="B63" t="str">
        <f>Hyperlink("https://www.diodes.com/assets/Datasheets/ds30502.pdf","BZT52CxxT Datasheet")</f>
        <v>BZT52CxxT Datasheet</v>
      </c>
      <c r="C63" t="s">
        <v>12</v>
      </c>
      <c r="D63" t="s">
        <v>13</v>
      </c>
      <c r="E63" t="s">
        <v>14</v>
      </c>
      <c r="F63" t="s">
        <v>15</v>
      </c>
      <c r="G63">
        <v>300</v>
      </c>
      <c r="H63">
        <v>4.3</v>
      </c>
      <c r="I63">
        <v>5</v>
      </c>
      <c r="J63">
        <v>6.98</v>
      </c>
      <c r="K63">
        <v>3</v>
      </c>
      <c r="L63" t="s">
        <v>18</v>
      </c>
    </row>
    <row r="64" spans="1:12">
      <c r="A64" t="str">
        <f>Hyperlink("https://www.diodes.com/part/view/BZT52C4V7Q","BZT52C4V7Q")</f>
        <v>BZT52C4V7Q</v>
      </c>
      <c r="B64" t="str">
        <f>Hyperlink("https://www.diodes.com/assets/Datasheets/ds18004.pdf","BZT52Cxx Datasheet")</f>
        <v>BZT52Cxx Datasheet</v>
      </c>
      <c r="C64" t="s">
        <v>12</v>
      </c>
      <c r="D64" t="s">
        <v>13</v>
      </c>
      <c r="E64" t="s">
        <v>14</v>
      </c>
      <c r="F64" t="s">
        <v>15</v>
      </c>
      <c r="G64">
        <v>500</v>
      </c>
      <c r="H64">
        <v>4.7</v>
      </c>
      <c r="I64">
        <v>5</v>
      </c>
      <c r="J64">
        <v>6.38</v>
      </c>
      <c r="K64">
        <v>3</v>
      </c>
      <c r="L64" t="s">
        <v>16</v>
      </c>
    </row>
    <row r="65" spans="1:12">
      <c r="A65" t="str">
        <f>Hyperlink("https://www.diodes.com/part/view/BZT52C4V7SQ","BZT52C4V7SQ")</f>
        <v>BZT52C4V7SQ</v>
      </c>
      <c r="B65" t="str">
        <f>Hyperlink("https://www.diodes.com/assets/Datasheets/ds30093.pdf","BZT52CxxS Datasheet")</f>
        <v>BZT52CxxS Datasheet</v>
      </c>
      <c r="C65" t="s">
        <v>12</v>
      </c>
      <c r="D65" t="s">
        <v>13</v>
      </c>
      <c r="E65" t="s">
        <v>14</v>
      </c>
      <c r="F65" t="s">
        <v>15</v>
      </c>
      <c r="G65">
        <v>200</v>
      </c>
      <c r="H65">
        <v>4.7</v>
      </c>
      <c r="I65">
        <v>5</v>
      </c>
      <c r="J65">
        <v>6.38</v>
      </c>
      <c r="K65">
        <v>3</v>
      </c>
      <c r="L65" t="s">
        <v>17</v>
      </c>
    </row>
    <row r="66" spans="1:12">
      <c r="A66" t="str">
        <f>Hyperlink("https://www.diodes.com/part/view/BZT52C4V7TQ","BZT52C4V7TQ")</f>
        <v>BZT52C4V7TQ</v>
      </c>
      <c r="B66" t="str">
        <f>Hyperlink("https://www.diodes.com/assets/Datasheets/ds30502.pdf","BZT52CxxT Datasheet")</f>
        <v>BZT52CxxT Datasheet</v>
      </c>
      <c r="C66" t="s">
        <v>12</v>
      </c>
      <c r="D66" t="s">
        <v>13</v>
      </c>
      <c r="E66" t="s">
        <v>14</v>
      </c>
      <c r="F66" t="s">
        <v>15</v>
      </c>
      <c r="G66">
        <v>300</v>
      </c>
      <c r="H66">
        <v>4.7</v>
      </c>
      <c r="I66">
        <v>5</v>
      </c>
      <c r="J66">
        <v>6.38</v>
      </c>
      <c r="K66">
        <v>3</v>
      </c>
      <c r="L66" t="s">
        <v>18</v>
      </c>
    </row>
    <row r="67" spans="1:12">
      <c r="A67" t="str">
        <f>Hyperlink("https://www.diodes.com/part/view/BZT52C51Q","BZT52C51Q")</f>
        <v>BZT52C51Q</v>
      </c>
      <c r="B67" t="str">
        <f>Hyperlink("https://www.diodes.com/assets/Datasheets/ds18004.pdf","BZT52Cxx Datasheet")</f>
        <v>BZT52Cxx Datasheet</v>
      </c>
      <c r="C67" t="s">
        <v>12</v>
      </c>
      <c r="D67" t="s">
        <v>13</v>
      </c>
      <c r="E67" t="s">
        <v>14</v>
      </c>
      <c r="F67" t="s">
        <v>15</v>
      </c>
      <c r="G67">
        <v>410</v>
      </c>
      <c r="H67">
        <v>51</v>
      </c>
      <c r="I67">
        <v>5</v>
      </c>
      <c r="J67">
        <v>5.88</v>
      </c>
      <c r="K67">
        <v>0.1</v>
      </c>
      <c r="L67" t="s">
        <v>16</v>
      </c>
    </row>
    <row r="68" spans="1:12">
      <c r="A68" t="str">
        <f>Hyperlink("https://www.diodes.com/part/view/BZT52C5V1Q","BZT52C5V1Q")</f>
        <v>BZT52C5V1Q</v>
      </c>
      <c r="B68" t="str">
        <f>Hyperlink("https://www.diodes.com/assets/Datasheets/ds18004.pdf","BZT52Cxx Datasheet")</f>
        <v>BZT52Cxx Datasheet</v>
      </c>
      <c r="C68" t="s">
        <v>12</v>
      </c>
      <c r="D68" t="s">
        <v>13</v>
      </c>
      <c r="E68" t="s">
        <v>14</v>
      </c>
      <c r="F68" t="s">
        <v>15</v>
      </c>
      <c r="G68">
        <v>500</v>
      </c>
      <c r="H68">
        <v>5.1</v>
      </c>
      <c r="I68">
        <v>5</v>
      </c>
      <c r="J68">
        <v>5.88</v>
      </c>
      <c r="K68">
        <v>2</v>
      </c>
      <c r="L68" t="s">
        <v>16</v>
      </c>
    </row>
    <row r="69" spans="1:12">
      <c r="A69" t="str">
        <f>Hyperlink("https://www.diodes.com/part/view/BZT52C5V1SQ","BZT52C5V1SQ")</f>
        <v>BZT52C5V1SQ</v>
      </c>
      <c r="B69" t="str">
        <f>Hyperlink("https://www.diodes.com/assets/Datasheets/ds30093.pdf","BZT52CxxS Datasheet")</f>
        <v>BZT52CxxS Datasheet</v>
      </c>
      <c r="C69" t="s">
        <v>12</v>
      </c>
      <c r="D69" t="s">
        <v>13</v>
      </c>
      <c r="E69" t="s">
        <v>14</v>
      </c>
      <c r="F69" t="s">
        <v>15</v>
      </c>
      <c r="G69">
        <v>200</v>
      </c>
      <c r="H69">
        <v>5.1</v>
      </c>
      <c r="I69">
        <v>5</v>
      </c>
      <c r="J69">
        <v>5.88</v>
      </c>
      <c r="K69">
        <v>2</v>
      </c>
      <c r="L69" t="s">
        <v>17</v>
      </c>
    </row>
    <row r="70" spans="1:12">
      <c r="A70" t="str">
        <f>Hyperlink("https://www.diodes.com/part/view/BZT52C5V1TQ","BZT52C5V1TQ")</f>
        <v>BZT52C5V1TQ</v>
      </c>
      <c r="B70" t="str">
        <f>Hyperlink("https://www.diodes.com/assets/Datasheets/ds30502.pdf","BZT52CxxT Datasheet")</f>
        <v>BZT52CxxT Datasheet</v>
      </c>
      <c r="C70" t="s">
        <v>12</v>
      </c>
      <c r="D70" t="s">
        <v>13</v>
      </c>
      <c r="E70" t="s">
        <v>14</v>
      </c>
      <c r="F70" t="s">
        <v>15</v>
      </c>
      <c r="G70">
        <v>300</v>
      </c>
      <c r="H70">
        <v>5.1</v>
      </c>
      <c r="I70">
        <v>5</v>
      </c>
      <c r="J70">
        <v>5.88</v>
      </c>
      <c r="K70">
        <v>2</v>
      </c>
      <c r="L70" t="s">
        <v>18</v>
      </c>
    </row>
    <row r="71" spans="1:12">
      <c r="A71" t="str">
        <f>Hyperlink("https://www.diodes.com/part/view/BZT52C5V6Q","BZT52C5V6Q")</f>
        <v>BZT52C5V6Q</v>
      </c>
      <c r="B71" t="str">
        <f>Hyperlink("https://www.diodes.com/assets/Datasheets/ds18004.pdf","BZT52Cxx Datasheet")</f>
        <v>BZT52Cxx Datasheet</v>
      </c>
      <c r="C71" t="s">
        <v>12</v>
      </c>
      <c r="D71" t="s">
        <v>13</v>
      </c>
      <c r="E71" t="s">
        <v>14</v>
      </c>
      <c r="F71" t="s">
        <v>15</v>
      </c>
      <c r="G71">
        <v>500</v>
      </c>
      <c r="H71">
        <v>5.6</v>
      </c>
      <c r="I71">
        <v>5</v>
      </c>
      <c r="J71">
        <v>7.14</v>
      </c>
      <c r="K71">
        <v>1</v>
      </c>
      <c r="L71" t="s">
        <v>16</v>
      </c>
    </row>
    <row r="72" spans="1:12">
      <c r="A72" t="str">
        <f>Hyperlink("https://www.diodes.com/part/view/BZT52C5V6SQ","BZT52C5V6SQ")</f>
        <v>BZT52C5V6SQ</v>
      </c>
      <c r="B72" t="str">
        <f>Hyperlink("https://www.diodes.com/assets/Datasheets/ds30093.pdf","BZT52CxxS Datasheet")</f>
        <v>BZT52CxxS Datasheet</v>
      </c>
      <c r="C72" t="s">
        <v>12</v>
      </c>
      <c r="D72" t="s">
        <v>13</v>
      </c>
      <c r="E72" t="s">
        <v>14</v>
      </c>
      <c r="F72" t="s">
        <v>15</v>
      </c>
      <c r="G72">
        <v>200</v>
      </c>
      <c r="H72">
        <v>5.6</v>
      </c>
      <c r="I72">
        <v>5</v>
      </c>
      <c r="J72">
        <v>7.14</v>
      </c>
      <c r="K72">
        <v>1</v>
      </c>
      <c r="L72" t="s">
        <v>17</v>
      </c>
    </row>
    <row r="73" spans="1:12">
      <c r="A73" t="str">
        <f>Hyperlink("https://www.diodes.com/part/view/BZT52C5V6TQ","BZT52C5V6TQ")</f>
        <v>BZT52C5V6TQ</v>
      </c>
      <c r="B73" t="str">
        <f>Hyperlink("https://www.diodes.com/assets/Datasheets/ds30502.pdf","BZT52CxxT Datasheet")</f>
        <v>BZT52CxxT Datasheet</v>
      </c>
      <c r="C73" t="s">
        <v>12</v>
      </c>
      <c r="D73" t="s">
        <v>13</v>
      </c>
      <c r="E73" t="s">
        <v>14</v>
      </c>
      <c r="F73" t="s">
        <v>15</v>
      </c>
      <c r="G73">
        <v>300</v>
      </c>
      <c r="H73">
        <v>5.6</v>
      </c>
      <c r="I73">
        <v>5</v>
      </c>
      <c r="J73">
        <v>7.14</v>
      </c>
      <c r="K73">
        <v>1</v>
      </c>
      <c r="L73" t="s">
        <v>18</v>
      </c>
    </row>
    <row r="74" spans="1:12">
      <c r="A74" t="str">
        <f>Hyperlink("https://www.diodes.com/part/view/BZT52C6V2Q","BZT52C6V2Q")</f>
        <v>BZT52C6V2Q</v>
      </c>
      <c r="B74" t="str">
        <f>Hyperlink("https://www.diodes.com/assets/Datasheets/ds18004.pdf","BZT52Cxx Datasheet")</f>
        <v>BZT52Cxx Datasheet</v>
      </c>
      <c r="C74" t="s">
        <v>12</v>
      </c>
      <c r="D74" t="s">
        <v>13</v>
      </c>
      <c r="E74" t="s">
        <v>14</v>
      </c>
      <c r="F74" t="s">
        <v>15</v>
      </c>
      <c r="G74">
        <v>500</v>
      </c>
      <c r="H74">
        <v>6.2</v>
      </c>
      <c r="I74">
        <v>5</v>
      </c>
      <c r="J74">
        <v>6.45</v>
      </c>
      <c r="K74">
        <v>3</v>
      </c>
      <c r="L74" t="s">
        <v>16</v>
      </c>
    </row>
    <row r="75" spans="1:12">
      <c r="A75" t="str">
        <f>Hyperlink("https://www.diodes.com/part/view/BZT52C6V2SQ","BZT52C6V2SQ")</f>
        <v>BZT52C6V2SQ</v>
      </c>
      <c r="B75" t="str">
        <f>Hyperlink("https://www.diodes.com/assets/Datasheets/ds30093.pdf","BZT52CxxS Datasheet")</f>
        <v>BZT52CxxS Datasheet</v>
      </c>
      <c r="C75" t="s">
        <v>12</v>
      </c>
      <c r="D75" t="s">
        <v>13</v>
      </c>
      <c r="E75" t="s">
        <v>14</v>
      </c>
      <c r="F75" t="s">
        <v>15</v>
      </c>
      <c r="G75">
        <v>200</v>
      </c>
      <c r="H75">
        <v>6.2</v>
      </c>
      <c r="I75">
        <v>5</v>
      </c>
      <c r="J75">
        <v>6.45</v>
      </c>
      <c r="K75">
        <v>2</v>
      </c>
      <c r="L75" t="s">
        <v>17</v>
      </c>
    </row>
    <row r="76" spans="1:12">
      <c r="A76" t="str">
        <f>Hyperlink("https://www.diodes.com/part/view/BZT52C6V2TQ","BZT52C6V2TQ")</f>
        <v>BZT52C6V2TQ</v>
      </c>
      <c r="B76" t="str">
        <f>Hyperlink("https://www.diodes.com/assets/Datasheets/ds30502.pdf","BZT52CxxT Datasheet")</f>
        <v>BZT52CxxT Datasheet</v>
      </c>
      <c r="C76" t="s">
        <v>12</v>
      </c>
      <c r="D76" t="s">
        <v>13</v>
      </c>
      <c r="E76" t="s">
        <v>14</v>
      </c>
      <c r="F76" t="s">
        <v>15</v>
      </c>
      <c r="G76">
        <v>300</v>
      </c>
      <c r="H76">
        <v>6.2</v>
      </c>
      <c r="I76">
        <v>5</v>
      </c>
      <c r="J76">
        <v>6.45</v>
      </c>
      <c r="K76">
        <v>3</v>
      </c>
      <c r="L76" t="s">
        <v>18</v>
      </c>
    </row>
    <row r="77" spans="1:12">
      <c r="A77" t="str">
        <f>Hyperlink("https://www.diodes.com/part/view/BZT52C6V8LPQ","BZT52C6V8LPQ")</f>
        <v>BZT52C6V8LPQ</v>
      </c>
      <c r="B77" t="str">
        <f>Hyperlink("https://www.diodes.com/assets/Datasheets/BZT52C6V8LPQ-BZT52C16LPQ.pdf","BZT52C9V1LPQ - BZT52C16LPQ Datasheet")</f>
        <v>BZT52C9V1LPQ - BZT52C16LPQ Datasheet</v>
      </c>
      <c r="C77" t="s">
        <v>12</v>
      </c>
      <c r="D77" t="s">
        <v>13</v>
      </c>
      <c r="E77" t="s">
        <v>14</v>
      </c>
      <c r="F77" t="s">
        <v>15</v>
      </c>
      <c r="G77">
        <v>250</v>
      </c>
      <c r="H77">
        <v>6.8</v>
      </c>
      <c r="I77">
        <v>5</v>
      </c>
      <c r="J77">
        <v>5.88</v>
      </c>
      <c r="K77">
        <v>2</v>
      </c>
      <c r="L77" t="s">
        <v>19</v>
      </c>
    </row>
    <row r="78" spans="1:12">
      <c r="A78" t="str">
        <f>Hyperlink("https://www.diodes.com/part/view/BZT52C6V8SQ","BZT52C6V8SQ")</f>
        <v>BZT52C6V8SQ</v>
      </c>
      <c r="B78" t="str">
        <f>Hyperlink("https://www.diodes.com/assets/Datasheets/ds30093.pdf","BZT52CxxS Datasheet")</f>
        <v>BZT52CxxS Datasheet</v>
      </c>
      <c r="C78" t="s">
        <v>12</v>
      </c>
      <c r="D78" t="s">
        <v>13</v>
      </c>
      <c r="E78" t="s">
        <v>14</v>
      </c>
      <c r="F78" t="s">
        <v>15</v>
      </c>
      <c r="G78">
        <v>200</v>
      </c>
      <c r="H78">
        <v>6.8</v>
      </c>
      <c r="I78">
        <v>5</v>
      </c>
      <c r="J78">
        <v>5.88</v>
      </c>
      <c r="K78">
        <v>2</v>
      </c>
      <c r="L78" t="s">
        <v>17</v>
      </c>
    </row>
    <row r="79" spans="1:12">
      <c r="A79" t="str">
        <f>Hyperlink("https://www.diodes.com/part/view/BZT52C6V8TQ","BZT52C6V8TQ")</f>
        <v>BZT52C6V8TQ</v>
      </c>
      <c r="B79" t="str">
        <f>Hyperlink("https://www.diodes.com/assets/Datasheets/ds30502.pdf","BZT52CxxT Datasheet")</f>
        <v>BZT52CxxT Datasheet</v>
      </c>
      <c r="C79" t="s">
        <v>12</v>
      </c>
      <c r="D79" t="s">
        <v>13</v>
      </c>
      <c r="E79" t="s">
        <v>14</v>
      </c>
      <c r="F79" t="s">
        <v>15</v>
      </c>
      <c r="G79">
        <v>300</v>
      </c>
      <c r="H79">
        <v>6.8</v>
      </c>
      <c r="I79">
        <v>5</v>
      </c>
      <c r="J79">
        <v>5.88</v>
      </c>
      <c r="K79">
        <v>2</v>
      </c>
      <c r="L79" t="s">
        <v>18</v>
      </c>
    </row>
    <row r="80" spans="1:12">
      <c r="A80" t="str">
        <f>Hyperlink("https://www.diodes.com/part/view/BZT52C7V5Q","BZT52C7V5Q")</f>
        <v>BZT52C7V5Q</v>
      </c>
      <c r="B80" t="str">
        <f>Hyperlink("https://www.diodes.com/assets/Datasheets/ds18004.pdf","BZT52Cxx Datasheet")</f>
        <v>BZT52Cxx Datasheet</v>
      </c>
      <c r="C80" t="s">
        <v>12</v>
      </c>
      <c r="D80" t="s">
        <v>13</v>
      </c>
      <c r="E80" t="s">
        <v>14</v>
      </c>
      <c r="F80" t="s">
        <v>15</v>
      </c>
      <c r="G80">
        <v>500</v>
      </c>
      <c r="H80">
        <v>7.5</v>
      </c>
      <c r="I80">
        <v>5</v>
      </c>
      <c r="J80">
        <v>6.04</v>
      </c>
      <c r="K80">
        <v>1</v>
      </c>
      <c r="L80" t="s">
        <v>16</v>
      </c>
    </row>
    <row r="81" spans="1:12">
      <c r="A81" t="str">
        <f>Hyperlink("https://www.diodes.com/part/view/BZT52C7V5SQ","BZT52C7V5SQ")</f>
        <v>BZT52C7V5SQ</v>
      </c>
      <c r="B81" t="str">
        <f>Hyperlink("https://www.diodes.com/assets/Datasheets/ds30093.pdf","BZT52CxxS Datasheet")</f>
        <v>BZT52CxxS Datasheet</v>
      </c>
      <c r="C81" t="s">
        <v>12</v>
      </c>
      <c r="D81" t="s">
        <v>13</v>
      </c>
      <c r="E81" t="s">
        <v>14</v>
      </c>
      <c r="F81" t="s">
        <v>15</v>
      </c>
      <c r="G81">
        <v>200</v>
      </c>
      <c r="H81">
        <v>7.45</v>
      </c>
      <c r="I81">
        <v>5</v>
      </c>
      <c r="J81">
        <v>6.04</v>
      </c>
      <c r="K81">
        <v>1</v>
      </c>
      <c r="L81" t="s">
        <v>17</v>
      </c>
    </row>
    <row r="82" spans="1:12">
      <c r="A82" t="str">
        <f>Hyperlink("https://www.diodes.com/part/view/BZT52C7V5TQ","BZT52C7V5TQ")</f>
        <v>BZT52C7V5TQ</v>
      </c>
      <c r="B82" t="str">
        <f>Hyperlink("https://www.diodes.com/assets/Datasheets/ds30502.pdf","BZT52CxxT Datasheet")</f>
        <v>BZT52CxxT Datasheet</v>
      </c>
      <c r="C82" t="s">
        <v>12</v>
      </c>
      <c r="D82" t="s">
        <v>13</v>
      </c>
      <c r="E82" t="s">
        <v>14</v>
      </c>
      <c r="F82" t="s">
        <v>15</v>
      </c>
      <c r="G82">
        <v>300</v>
      </c>
      <c r="H82">
        <v>7.5</v>
      </c>
      <c r="I82">
        <v>5</v>
      </c>
      <c r="J82">
        <v>6.04</v>
      </c>
      <c r="K82">
        <v>1</v>
      </c>
      <c r="L82" t="s">
        <v>18</v>
      </c>
    </row>
    <row r="83" spans="1:12">
      <c r="A83" t="str">
        <f>Hyperlink("https://www.diodes.com/part/view/BZT52C8V2Q","BZT52C8V2Q")</f>
        <v>BZT52C8V2Q</v>
      </c>
      <c r="B83" t="str">
        <f>Hyperlink("https://www.diodes.com/assets/Datasheets/ds18004.pdf","BZT52Cxx Datasheet")</f>
        <v>BZT52Cxx Datasheet</v>
      </c>
      <c r="C83" t="s">
        <v>12</v>
      </c>
      <c r="D83" t="s">
        <v>13</v>
      </c>
      <c r="E83" t="s">
        <v>14</v>
      </c>
      <c r="F83" t="s">
        <v>15</v>
      </c>
      <c r="G83">
        <v>500</v>
      </c>
      <c r="H83">
        <v>8.2</v>
      </c>
      <c r="I83">
        <v>5</v>
      </c>
      <c r="J83">
        <v>6.1</v>
      </c>
      <c r="K83">
        <v>0.7</v>
      </c>
      <c r="L83" t="s">
        <v>16</v>
      </c>
    </row>
    <row r="84" spans="1:12">
      <c r="A84" t="str">
        <f>Hyperlink("https://www.diodes.com/part/view/BZT52C8V2TQ","BZT52C8V2TQ")</f>
        <v>BZT52C8V2TQ</v>
      </c>
      <c r="B84" t="str">
        <f>Hyperlink("https://www.diodes.com/assets/Datasheets/ds30502.pdf","BZT52CxxT Datasheet")</f>
        <v>BZT52CxxT Datasheet</v>
      </c>
      <c r="C84" t="s">
        <v>12</v>
      </c>
      <c r="D84" t="s">
        <v>13</v>
      </c>
      <c r="E84" t="s">
        <v>14</v>
      </c>
      <c r="F84" t="s">
        <v>15</v>
      </c>
      <c r="G84">
        <v>300</v>
      </c>
      <c r="H84">
        <v>8.2</v>
      </c>
      <c r="I84">
        <v>5</v>
      </c>
      <c r="J84">
        <v>6.1</v>
      </c>
      <c r="K84">
        <v>0.7</v>
      </c>
      <c r="L84" t="s">
        <v>18</v>
      </c>
    </row>
    <row r="85" spans="1:12">
      <c r="A85" t="str">
        <f>Hyperlink("https://www.diodes.com/part/view/BZT52C9V1LPQ","BZT52C9V1LPQ")</f>
        <v>BZT52C9V1LPQ</v>
      </c>
      <c r="B85" t="str">
        <f>Hyperlink("https://www.diodes.com/assets/Datasheets/BZT52C6V8LPQ-BZT52C16LPQ.pdf","BZT52C9V1LPQ - BZT52C16LPQ Datasheet")</f>
        <v>BZT52C9V1LPQ - BZT52C16LPQ Datasheet</v>
      </c>
      <c r="C85" t="s">
        <v>12</v>
      </c>
      <c r="D85" t="s">
        <v>13</v>
      </c>
      <c r="E85" t="s">
        <v>14</v>
      </c>
      <c r="F85" t="s">
        <v>15</v>
      </c>
      <c r="G85">
        <v>250</v>
      </c>
      <c r="H85">
        <v>9.1</v>
      </c>
      <c r="I85">
        <v>5</v>
      </c>
      <c r="J85">
        <v>6.08</v>
      </c>
      <c r="K85">
        <v>0.5</v>
      </c>
      <c r="L85" t="s">
        <v>19</v>
      </c>
    </row>
    <row r="86" spans="1:12">
      <c r="A86" t="str">
        <f>Hyperlink("https://www.diodes.com/part/view/BZT52C9V1Q","BZT52C9V1Q")</f>
        <v>BZT52C9V1Q</v>
      </c>
      <c r="B86" t="str">
        <f>Hyperlink("https://www.diodes.com/assets/Datasheets/ds18004.pdf","BZT52Cxx Datasheet")</f>
        <v>BZT52Cxx Datasheet</v>
      </c>
      <c r="C86" t="s">
        <v>12</v>
      </c>
      <c r="D86" t="s">
        <v>13</v>
      </c>
      <c r="E86" t="s">
        <v>14</v>
      </c>
      <c r="F86" t="s">
        <v>15</v>
      </c>
      <c r="G86">
        <v>500</v>
      </c>
      <c r="H86">
        <v>9.1</v>
      </c>
      <c r="I86">
        <v>5</v>
      </c>
      <c r="J86">
        <v>6.08</v>
      </c>
      <c r="K86">
        <v>0.5</v>
      </c>
      <c r="L86" t="s">
        <v>16</v>
      </c>
    </row>
    <row r="87" spans="1:12">
      <c r="A87" t="str">
        <f>Hyperlink("https://www.diodes.com/part/view/BZT52C9V1SQ","BZT52C9V1SQ")</f>
        <v>BZT52C9V1SQ</v>
      </c>
      <c r="B87" t="str">
        <f>Hyperlink("https://www.diodes.com/assets/Datasheets/ds30093.pdf","BZT52CxxS Datasheet")</f>
        <v>BZT52CxxS Datasheet</v>
      </c>
      <c r="C87" t="s">
        <v>12</v>
      </c>
      <c r="D87" t="s">
        <v>13</v>
      </c>
      <c r="E87" t="s">
        <v>14</v>
      </c>
      <c r="F87" t="s">
        <v>15</v>
      </c>
      <c r="G87">
        <v>200</v>
      </c>
      <c r="H87">
        <v>9.1</v>
      </c>
      <c r="I87">
        <v>5</v>
      </c>
      <c r="J87">
        <v>6.08</v>
      </c>
      <c r="K87">
        <v>0.5</v>
      </c>
      <c r="L87" t="s">
        <v>17</v>
      </c>
    </row>
    <row r="88" spans="1:12">
      <c r="A88" t="str">
        <f>Hyperlink("https://www.diodes.com/part/view/BZT52C9V1TQ","BZT52C9V1TQ")</f>
        <v>BZT52C9V1TQ</v>
      </c>
      <c r="B88" t="str">
        <f>Hyperlink("https://www.diodes.com/assets/Datasheets/ds30502.pdf","BZT52CxxT Datasheet")</f>
        <v>BZT52CxxT Datasheet</v>
      </c>
      <c r="C88" t="s">
        <v>12</v>
      </c>
      <c r="D88" t="s">
        <v>13</v>
      </c>
      <c r="E88" t="s">
        <v>14</v>
      </c>
      <c r="F88" t="s">
        <v>15</v>
      </c>
      <c r="G88">
        <v>300</v>
      </c>
      <c r="H88">
        <v>9.1</v>
      </c>
      <c r="I88">
        <v>5</v>
      </c>
      <c r="J88">
        <v>6.08</v>
      </c>
      <c r="K88">
        <v>0.5</v>
      </c>
      <c r="L88" t="s">
        <v>18</v>
      </c>
    </row>
    <row r="89" spans="1:12">
      <c r="A89" t="str">
        <f>Hyperlink("https://www.diodes.com/part/view/BZT52HC10WFQ","BZT52HC10WFQ")</f>
        <v>BZT52HC10WFQ</v>
      </c>
      <c r="B89" t="str">
        <f>Hyperlink("https://www.diodes.com/assets/Datasheets/BZT52HC5V6WFQ-BZT52HC30WFQ.pdf","BZT52HC5V6WFQ-BZT52HC30WFQ Datasheet")</f>
        <v>BZT52HC5V6WFQ-BZT52HC30WFQ Datasheet</v>
      </c>
      <c r="C89" t="s">
        <v>12</v>
      </c>
      <c r="D89" t="s">
        <v>13</v>
      </c>
      <c r="E89" t="s">
        <v>14</v>
      </c>
      <c r="F89" t="s">
        <v>15</v>
      </c>
      <c r="G89">
        <v>830</v>
      </c>
      <c r="H89">
        <v>10</v>
      </c>
      <c r="I89">
        <v>5</v>
      </c>
      <c r="J89">
        <v>6</v>
      </c>
      <c r="K89">
        <v>0.2</v>
      </c>
      <c r="L89" t="s">
        <v>20</v>
      </c>
    </row>
    <row r="90" spans="1:12">
      <c r="A90" t="str">
        <f>Hyperlink("https://www.diodes.com/part/view/BZT52HC11WFQ","BZT52HC11WFQ")</f>
        <v>BZT52HC11WFQ</v>
      </c>
      <c r="B90" t="str">
        <f>Hyperlink("https://www.diodes.com/assets/Datasheets/BZT52HC5V6WFQ-BZT52HC30WFQ.pdf","BZT52HC5V6WFQ-BZT52HC30WFQ Datasheet")</f>
        <v>BZT52HC5V6WFQ-BZT52HC30WFQ Datasheet</v>
      </c>
      <c r="C90" t="s">
        <v>12</v>
      </c>
      <c r="D90" t="s">
        <v>13</v>
      </c>
      <c r="E90" t="s">
        <v>14</v>
      </c>
      <c r="F90" t="s">
        <v>15</v>
      </c>
      <c r="G90">
        <v>830</v>
      </c>
      <c r="H90">
        <v>11</v>
      </c>
      <c r="I90">
        <v>5</v>
      </c>
      <c r="J90">
        <v>5.45</v>
      </c>
      <c r="K90">
        <v>0.1</v>
      </c>
      <c r="L90" t="s">
        <v>20</v>
      </c>
    </row>
    <row r="91" spans="1:12">
      <c r="A91" t="str">
        <f>Hyperlink("https://www.diodes.com/part/view/BZT52HC12WFQ","BZT52HC12WFQ")</f>
        <v>BZT52HC12WFQ</v>
      </c>
      <c r="B91" t="str">
        <f>Hyperlink("https://www.diodes.com/assets/Datasheets/BZT52HC5V6WFQ-BZT52HC30WFQ.pdf","BZT52HC5V6WFQ-BZT52HC30WFQ Datasheet")</f>
        <v>BZT52HC5V6WFQ-BZT52HC30WFQ Datasheet</v>
      </c>
      <c r="C91" t="s">
        <v>12</v>
      </c>
      <c r="D91" t="s">
        <v>13</v>
      </c>
      <c r="E91" t="s">
        <v>14</v>
      </c>
      <c r="F91" t="s">
        <v>15</v>
      </c>
      <c r="G91">
        <v>830</v>
      </c>
      <c r="H91">
        <v>12</v>
      </c>
      <c r="I91">
        <v>5</v>
      </c>
      <c r="J91">
        <v>5.83</v>
      </c>
      <c r="K91">
        <v>0.1</v>
      </c>
      <c r="L91" t="s">
        <v>20</v>
      </c>
    </row>
    <row r="92" spans="1:12">
      <c r="A92" t="str">
        <f>Hyperlink("https://www.diodes.com/part/view/BZT52HC13WFQ","BZT52HC13WFQ")</f>
        <v>BZT52HC13WFQ</v>
      </c>
      <c r="B92" t="str">
        <f>Hyperlink("https://www.diodes.com/assets/Datasheets/BZT52HC5V6WFQ-BZT52HC30WFQ.pdf","BZT52HC5V6WFQ-BZT52HC30WFQ Datasheet")</f>
        <v>BZT52HC5V6WFQ-BZT52HC30WFQ Datasheet</v>
      </c>
      <c r="C92" t="s">
        <v>12</v>
      </c>
      <c r="D92" t="s">
        <v>13</v>
      </c>
      <c r="E92" t="s">
        <v>14</v>
      </c>
      <c r="F92" t="s">
        <v>15</v>
      </c>
      <c r="G92">
        <v>830</v>
      </c>
      <c r="H92">
        <v>13</v>
      </c>
      <c r="I92">
        <v>5</v>
      </c>
      <c r="J92">
        <v>8.46</v>
      </c>
      <c r="K92">
        <v>0.1</v>
      </c>
      <c r="L92" t="s">
        <v>20</v>
      </c>
    </row>
    <row r="93" spans="1:12">
      <c r="A93" t="str">
        <f>Hyperlink("https://www.diodes.com/part/view/BZT52HC15WFQ","BZT52HC15WFQ")</f>
        <v>BZT52HC15WFQ</v>
      </c>
      <c r="B93" t="str">
        <f>Hyperlink("https://www.diodes.com/assets/Datasheets/BZT52HC5V6WFQ-BZT52HC30WFQ.pdf","BZT52HC5V6WFQ-BZT52HC30WFQ Datasheet")</f>
        <v>BZT52HC5V6WFQ-BZT52HC30WFQ Datasheet</v>
      </c>
      <c r="C93" t="s">
        <v>12</v>
      </c>
      <c r="D93" t="s">
        <v>13</v>
      </c>
      <c r="E93" t="s">
        <v>14</v>
      </c>
      <c r="F93" t="s">
        <v>15</v>
      </c>
      <c r="G93">
        <v>830</v>
      </c>
      <c r="H93">
        <v>15</v>
      </c>
      <c r="I93">
        <v>5</v>
      </c>
      <c r="J93">
        <v>4</v>
      </c>
      <c r="K93">
        <v>0.05</v>
      </c>
      <c r="L93" t="s">
        <v>20</v>
      </c>
    </row>
    <row r="94" spans="1:12">
      <c r="A94" t="str">
        <f>Hyperlink("https://www.diodes.com/part/view/BZT52HC16WFQ","BZT52HC16WFQ")</f>
        <v>BZT52HC16WFQ</v>
      </c>
      <c r="B94" t="str">
        <f>Hyperlink("https://www.diodes.com/assets/Datasheets/BZT52HC5V6WFQ-BZT52HC30WFQ.pdf","BZT52HC5V6WFQ-BZT52HC30WFQ Datasheet")</f>
        <v>BZT52HC5V6WFQ-BZT52HC30WFQ Datasheet</v>
      </c>
      <c r="C94" t="s">
        <v>12</v>
      </c>
      <c r="D94" t="s">
        <v>13</v>
      </c>
      <c r="E94" t="s">
        <v>14</v>
      </c>
      <c r="F94" t="s">
        <v>15</v>
      </c>
      <c r="G94">
        <v>830</v>
      </c>
      <c r="H94">
        <v>16</v>
      </c>
      <c r="I94">
        <v>5</v>
      </c>
      <c r="J94">
        <v>6.88</v>
      </c>
      <c r="K94">
        <v>0.05</v>
      </c>
      <c r="L94" t="s">
        <v>20</v>
      </c>
    </row>
    <row r="95" spans="1:12">
      <c r="A95" t="str">
        <f>Hyperlink("https://www.diodes.com/part/view/BZT52HC18WFQ","BZT52HC18WFQ")</f>
        <v>BZT52HC18WFQ</v>
      </c>
      <c r="B95" t="str">
        <f>Hyperlink("https://www.diodes.com/assets/Datasheets/BZT52HC5V6WFQ-BZT52HC30WFQ.pdf","BZT52HC5V6WFQ-BZT52HC30WFQ Datasheet")</f>
        <v>BZT52HC5V6WFQ-BZT52HC30WFQ Datasheet</v>
      </c>
      <c r="C95" t="s">
        <v>12</v>
      </c>
      <c r="D95" t="s">
        <v>13</v>
      </c>
      <c r="E95" t="s">
        <v>14</v>
      </c>
      <c r="F95" t="s">
        <v>15</v>
      </c>
      <c r="G95">
        <v>830</v>
      </c>
      <c r="H95">
        <v>18</v>
      </c>
      <c r="I95">
        <v>5</v>
      </c>
      <c r="J95">
        <v>6.39</v>
      </c>
      <c r="K95">
        <v>0.05</v>
      </c>
      <c r="L95" t="s">
        <v>20</v>
      </c>
    </row>
    <row r="96" spans="1:12">
      <c r="A96" t="str">
        <f>Hyperlink("https://www.diodes.com/part/view/BZT52HC20WFQ","BZT52HC20WFQ")</f>
        <v>BZT52HC20WFQ</v>
      </c>
      <c r="B96" t="str">
        <f>Hyperlink("https://www.diodes.com/assets/Datasheets/BZT52HC5V6WFQ-BZT52HC30WFQ.pdf","BZT52HC5V6WFQ-BZT52HC30WFQ Datasheet")</f>
        <v>BZT52HC5V6WFQ-BZT52HC30WFQ Datasheet</v>
      </c>
      <c r="C96" t="s">
        <v>12</v>
      </c>
      <c r="D96" t="s">
        <v>13</v>
      </c>
      <c r="E96" t="s">
        <v>14</v>
      </c>
      <c r="F96" t="s">
        <v>15</v>
      </c>
      <c r="G96">
        <v>830</v>
      </c>
      <c r="H96">
        <v>20</v>
      </c>
      <c r="I96">
        <v>5</v>
      </c>
      <c r="J96">
        <v>6</v>
      </c>
      <c r="K96">
        <v>0.05</v>
      </c>
      <c r="L96" t="s">
        <v>20</v>
      </c>
    </row>
    <row r="97" spans="1:12">
      <c r="A97" t="str">
        <f>Hyperlink("https://www.diodes.com/part/view/BZT52HC22WFQ","BZT52HC22WFQ")</f>
        <v>BZT52HC22WFQ</v>
      </c>
      <c r="B97" t="str">
        <f>Hyperlink("https://www.diodes.com/assets/Datasheets/BZT52HC5V6WFQ-BZT52HC30WFQ.pdf","BZT52HC5V6WFQ-BZT52HC30WFQ Datasheet")</f>
        <v>BZT52HC5V6WFQ-BZT52HC30WFQ Datasheet</v>
      </c>
      <c r="C97" t="s">
        <v>12</v>
      </c>
      <c r="D97" t="s">
        <v>13</v>
      </c>
      <c r="E97" t="s">
        <v>14</v>
      </c>
      <c r="F97" t="s">
        <v>15</v>
      </c>
      <c r="G97">
        <v>830</v>
      </c>
      <c r="H97">
        <v>22</v>
      </c>
      <c r="I97">
        <v>5</v>
      </c>
      <c r="J97">
        <v>5.91</v>
      </c>
      <c r="K97">
        <v>0.05</v>
      </c>
      <c r="L97" t="s">
        <v>20</v>
      </c>
    </row>
    <row r="98" spans="1:12">
      <c r="A98" t="str">
        <f>Hyperlink("https://www.diodes.com/part/view/BZT52HC24WFQ","BZT52HC24WFQ")</f>
        <v>BZT52HC24WFQ</v>
      </c>
      <c r="B98" t="str">
        <f>Hyperlink("https://www.diodes.com/assets/Datasheets/BZT52HC5V6WFQ-BZT52HC30WFQ.pdf","BZT52HC5V6WFQ-BZT52HC30WFQ Datasheet")</f>
        <v>BZT52HC5V6WFQ-BZT52HC30WFQ Datasheet</v>
      </c>
      <c r="C98" t="s">
        <v>12</v>
      </c>
      <c r="D98" t="s">
        <v>13</v>
      </c>
      <c r="E98" t="s">
        <v>14</v>
      </c>
      <c r="F98" t="s">
        <v>15</v>
      </c>
      <c r="G98">
        <v>830</v>
      </c>
      <c r="H98">
        <v>24</v>
      </c>
      <c r="I98">
        <v>5</v>
      </c>
      <c r="J98">
        <v>6.67</v>
      </c>
      <c r="K98">
        <v>0.05</v>
      </c>
      <c r="L98" t="s">
        <v>20</v>
      </c>
    </row>
    <row r="99" spans="1:12">
      <c r="A99" t="str">
        <f>Hyperlink("https://www.diodes.com/part/view/BZT52HC27WFQ","BZT52HC27WFQ")</f>
        <v>BZT52HC27WFQ</v>
      </c>
      <c r="B99" t="str">
        <f>Hyperlink("https://www.diodes.com/assets/Datasheets/BZT52HC5V6WFQ-BZT52HC30WFQ.pdf","BZT52HC5V6WFQ-BZT52HC30WFQ Datasheet")</f>
        <v>BZT52HC5V6WFQ-BZT52HC30WFQ Datasheet</v>
      </c>
      <c r="C99" t="s">
        <v>12</v>
      </c>
      <c r="D99" t="s">
        <v>13</v>
      </c>
      <c r="E99" t="s">
        <v>14</v>
      </c>
      <c r="F99" t="s">
        <v>15</v>
      </c>
      <c r="G99">
        <v>830</v>
      </c>
      <c r="H99">
        <v>27</v>
      </c>
      <c r="I99">
        <v>5</v>
      </c>
      <c r="J99">
        <v>7.04</v>
      </c>
      <c r="K99">
        <v>0.05</v>
      </c>
      <c r="L99" t="s">
        <v>20</v>
      </c>
    </row>
    <row r="100" spans="1:12">
      <c r="A100" t="str">
        <f>Hyperlink("https://www.diodes.com/part/view/BZT52HC30WFQ","BZT52HC30WFQ")</f>
        <v>BZT52HC30WFQ</v>
      </c>
      <c r="B100" t="str">
        <f>Hyperlink("https://www.diodes.com/assets/Datasheets/BZT52HC5V6WFQ-BZT52HC30WFQ.pdf","BZT52HC5V6WFQ-BZT52HC30WFQ Datasheet")</f>
        <v>BZT52HC5V6WFQ-BZT52HC30WFQ Datasheet</v>
      </c>
      <c r="C100" t="s">
        <v>12</v>
      </c>
      <c r="D100" t="s">
        <v>13</v>
      </c>
      <c r="E100" t="s">
        <v>14</v>
      </c>
      <c r="F100" t="s">
        <v>15</v>
      </c>
      <c r="G100">
        <v>830</v>
      </c>
      <c r="H100">
        <v>30</v>
      </c>
      <c r="I100">
        <v>5</v>
      </c>
      <c r="J100">
        <v>6.67</v>
      </c>
      <c r="K100">
        <v>0.05</v>
      </c>
      <c r="L100" t="s">
        <v>20</v>
      </c>
    </row>
    <row r="101" spans="1:12">
      <c r="A101" t="str">
        <f>Hyperlink("https://www.diodes.com/part/view/BZT52HC5V6WFQ","BZT52HC5V6WFQ")</f>
        <v>BZT52HC5V6WFQ</v>
      </c>
      <c r="B101" t="str">
        <f>Hyperlink("https://www.diodes.com/assets/Datasheets/BZT52HC5V6WFQ-BZT52HC30WFQ.pdf","BZT52HC5V6WFQ-BZT52HC30WFQ Datasheet")</f>
        <v>BZT52HC5V6WFQ-BZT52HC30WFQ Datasheet</v>
      </c>
      <c r="C101" t="s">
        <v>12</v>
      </c>
      <c r="D101" t="s">
        <v>13</v>
      </c>
      <c r="E101" t="s">
        <v>14</v>
      </c>
      <c r="F101" t="s">
        <v>15</v>
      </c>
      <c r="G101">
        <v>830</v>
      </c>
      <c r="H101">
        <v>5.6</v>
      </c>
      <c r="I101">
        <v>5</v>
      </c>
      <c r="J101">
        <v>7.14</v>
      </c>
      <c r="K101">
        <v>1</v>
      </c>
      <c r="L101" t="s">
        <v>20</v>
      </c>
    </row>
    <row r="102" spans="1:12">
      <c r="A102" t="str">
        <f>Hyperlink("https://www.diodes.com/part/view/BZT52HC6V2WFQ","BZT52HC6V2WFQ")</f>
        <v>BZT52HC6V2WFQ</v>
      </c>
      <c r="B102" t="str">
        <f>Hyperlink("https://www.diodes.com/assets/Datasheets/BZT52HC5V6WFQ-BZT52HC30WFQ.pdf","BZT52HC5V6WFQ-BZT52HC30WFQ Datasheet")</f>
        <v>BZT52HC5V6WFQ-BZT52HC30WFQ Datasheet</v>
      </c>
      <c r="C102" t="s">
        <v>12</v>
      </c>
      <c r="D102" t="s">
        <v>13</v>
      </c>
      <c r="E102" t="s">
        <v>14</v>
      </c>
      <c r="F102" t="s">
        <v>15</v>
      </c>
      <c r="G102">
        <v>830</v>
      </c>
      <c r="H102">
        <v>6.2</v>
      </c>
      <c r="I102">
        <v>5</v>
      </c>
      <c r="J102">
        <v>6.45</v>
      </c>
      <c r="K102">
        <v>3</v>
      </c>
      <c r="L102" t="s">
        <v>20</v>
      </c>
    </row>
    <row r="103" spans="1:12">
      <c r="A103" t="str">
        <f>Hyperlink("https://www.diodes.com/part/view/BZT52HC6V8WFQ","BZT52HC6V8WFQ")</f>
        <v>BZT52HC6V8WFQ</v>
      </c>
      <c r="B103" t="str">
        <f>Hyperlink("https://www.diodes.com/assets/Datasheets/BZT52HC5V6WFQ-BZT52HC30WFQ.pdf","BZT52HC5V6WFQ-BZT52HC30WFQ Datasheet")</f>
        <v>BZT52HC5V6WFQ-BZT52HC30WFQ Datasheet</v>
      </c>
      <c r="C103" t="s">
        <v>12</v>
      </c>
      <c r="D103" t="s">
        <v>13</v>
      </c>
      <c r="E103" t="s">
        <v>14</v>
      </c>
      <c r="F103" t="s">
        <v>15</v>
      </c>
      <c r="G103">
        <v>830</v>
      </c>
      <c r="H103">
        <v>6.8</v>
      </c>
      <c r="I103">
        <v>5</v>
      </c>
      <c r="J103">
        <v>5.88</v>
      </c>
      <c r="K103">
        <v>2</v>
      </c>
      <c r="L103" t="s">
        <v>20</v>
      </c>
    </row>
    <row r="104" spans="1:12">
      <c r="A104" t="str">
        <f>Hyperlink("https://www.diodes.com/part/view/BZT52HC7V5WFQ","BZT52HC7V5WFQ")</f>
        <v>BZT52HC7V5WFQ</v>
      </c>
      <c r="B104" t="str">
        <f>Hyperlink("https://www.diodes.com/assets/Datasheets/BZT52HC5V6WFQ-BZT52HC30WFQ.pdf","BZT52HC5V6WFQ-BZT52HC30WFQ Datasheet")</f>
        <v>BZT52HC5V6WFQ-BZT52HC30WFQ Datasheet</v>
      </c>
      <c r="C104" t="s">
        <v>12</v>
      </c>
      <c r="D104" t="s">
        <v>13</v>
      </c>
      <c r="E104" t="s">
        <v>14</v>
      </c>
      <c r="F104" t="s">
        <v>15</v>
      </c>
      <c r="G104">
        <v>830</v>
      </c>
      <c r="H104">
        <v>7.5</v>
      </c>
      <c r="I104">
        <v>5</v>
      </c>
      <c r="J104">
        <v>5.33</v>
      </c>
      <c r="K104">
        <v>1</v>
      </c>
      <c r="L104" t="s">
        <v>20</v>
      </c>
    </row>
    <row r="105" spans="1:12">
      <c r="A105" t="str">
        <f>Hyperlink("https://www.diodes.com/part/view/BZT52HC8V2WFQ","BZT52HC8V2WFQ")</f>
        <v>BZT52HC8V2WFQ</v>
      </c>
      <c r="B105" t="str">
        <f>Hyperlink("https://www.diodes.com/assets/Datasheets/BZT52HC5V6WFQ-BZT52HC30WFQ.pdf","BZT52HC5V6WFQ-BZT52HC30WFQ Datasheet")</f>
        <v>BZT52HC5V6WFQ-BZT52HC30WFQ Datasheet</v>
      </c>
      <c r="C105" t="s">
        <v>12</v>
      </c>
      <c r="D105" t="s">
        <v>13</v>
      </c>
      <c r="E105" t="s">
        <v>14</v>
      </c>
      <c r="F105" t="s">
        <v>15</v>
      </c>
      <c r="G105">
        <v>830</v>
      </c>
      <c r="H105">
        <v>8.2</v>
      </c>
      <c r="I105">
        <v>5</v>
      </c>
      <c r="J105">
        <v>6.1</v>
      </c>
      <c r="K105">
        <v>0.7</v>
      </c>
      <c r="L105" t="s">
        <v>20</v>
      </c>
    </row>
    <row r="106" spans="1:12">
      <c r="A106" t="str">
        <f>Hyperlink("https://www.diodes.com/part/view/BZT52HC9V1WFQ","BZT52HC9V1WFQ")</f>
        <v>BZT52HC9V1WFQ</v>
      </c>
      <c r="B106" t="str">
        <f>Hyperlink("https://www.diodes.com/assets/Datasheets/BZT52HC5V6WFQ-BZT52HC30WFQ.pdf","BZT52HC5V6WFQ-BZT52HC30WFQ Datasheet")</f>
        <v>BZT52HC5V6WFQ-BZT52HC30WFQ Datasheet</v>
      </c>
      <c r="C106" t="s">
        <v>12</v>
      </c>
      <c r="D106" t="s">
        <v>13</v>
      </c>
      <c r="E106" t="s">
        <v>14</v>
      </c>
      <c r="F106" t="s">
        <v>15</v>
      </c>
      <c r="G106">
        <v>830</v>
      </c>
      <c r="H106">
        <v>9.1</v>
      </c>
      <c r="I106">
        <v>5</v>
      </c>
      <c r="J106">
        <v>5.49</v>
      </c>
      <c r="K106">
        <v>0.5</v>
      </c>
      <c r="L106" t="s">
        <v>20</v>
      </c>
    </row>
    <row r="107" spans="1:12">
      <c r="A107" t="str">
        <f>Hyperlink("https://www.diodes.com/part/view/BZT585B10TQ","BZT585B10TQ")</f>
        <v>BZT585B10TQ</v>
      </c>
      <c r="B107" t="str">
        <f>Hyperlink("https://www.diodes.com/assets/Datasheets/BZT585B5V1TQ-BZT585B43TQ.pdf","BZT585B10TQ Datasheet")</f>
        <v>BZT585B10TQ Datasheet</v>
      </c>
      <c r="C107" t="s">
        <v>21</v>
      </c>
      <c r="D107" t="s">
        <v>13</v>
      </c>
      <c r="E107" t="s">
        <v>14</v>
      </c>
      <c r="F107" t="s">
        <v>15</v>
      </c>
      <c r="G107">
        <v>350</v>
      </c>
      <c r="H107">
        <v>10</v>
      </c>
      <c r="I107">
        <v>5</v>
      </c>
      <c r="J107">
        <v>2</v>
      </c>
      <c r="K107">
        <v>0.2</v>
      </c>
      <c r="L107" t="s">
        <v>18</v>
      </c>
    </row>
    <row r="108" spans="1:12">
      <c r="A108" t="str">
        <f>Hyperlink("https://www.diodes.com/part/view/BZT585B11TQ","BZT585B11TQ")</f>
        <v>BZT585B11TQ</v>
      </c>
      <c r="B108" t="str">
        <f>Hyperlink("https://www.diodes.com/assets/Datasheets/BZT585B5V1TQ-BZT585B43TQ.pdf","BZT585B11TQ Datasheet")</f>
        <v>BZT585B11TQ Datasheet</v>
      </c>
      <c r="C108" t="s">
        <v>21</v>
      </c>
      <c r="D108" t="s">
        <v>13</v>
      </c>
      <c r="E108" t="s">
        <v>14</v>
      </c>
      <c r="F108" t="s">
        <v>15</v>
      </c>
      <c r="G108">
        <v>350</v>
      </c>
      <c r="H108">
        <v>11</v>
      </c>
      <c r="I108">
        <v>5</v>
      </c>
      <c r="J108">
        <v>2</v>
      </c>
      <c r="K108">
        <v>0.1</v>
      </c>
      <c r="L108" t="s">
        <v>18</v>
      </c>
    </row>
    <row r="109" spans="1:12">
      <c r="A109" t="str">
        <f>Hyperlink("https://www.diodes.com/part/view/BZT585B12TQ","BZT585B12TQ")</f>
        <v>BZT585B12TQ</v>
      </c>
      <c r="B109" t="str">
        <f>Hyperlink("https://www.diodes.com/assets/Datasheets/BZT585B5V1TQ-BZT585B43TQ.pdf","BZT585B12TQ Datasheet")</f>
        <v>BZT585B12TQ Datasheet</v>
      </c>
      <c r="C109" t="s">
        <v>21</v>
      </c>
      <c r="D109" t="s">
        <v>13</v>
      </c>
      <c r="E109" t="s">
        <v>14</v>
      </c>
      <c r="F109" t="s">
        <v>15</v>
      </c>
      <c r="G109">
        <v>350</v>
      </c>
      <c r="H109">
        <v>12</v>
      </c>
      <c r="I109">
        <v>5</v>
      </c>
      <c r="J109">
        <v>2</v>
      </c>
      <c r="K109">
        <v>0.1</v>
      </c>
      <c r="L109" t="s">
        <v>18</v>
      </c>
    </row>
    <row r="110" spans="1:12">
      <c r="A110" t="str">
        <f>Hyperlink("https://www.diodes.com/part/view/BZT585B13TQ","BZT585B13TQ")</f>
        <v>BZT585B13TQ</v>
      </c>
      <c r="B110" t="str">
        <f>Hyperlink("https://www.diodes.com/assets/Datasheets/BZT585B5V1TQ-BZT585B43TQ.pdf","BZT585B13TQ Datasheet")</f>
        <v>BZT585B13TQ Datasheet</v>
      </c>
      <c r="C110" t="s">
        <v>21</v>
      </c>
      <c r="D110" t="s">
        <v>13</v>
      </c>
      <c r="E110" t="s">
        <v>14</v>
      </c>
      <c r="F110" t="s">
        <v>15</v>
      </c>
      <c r="G110">
        <v>350</v>
      </c>
      <c r="H110">
        <v>13</v>
      </c>
      <c r="I110">
        <v>5</v>
      </c>
      <c r="J110">
        <v>2</v>
      </c>
      <c r="K110">
        <v>0.1</v>
      </c>
      <c r="L110" t="s">
        <v>18</v>
      </c>
    </row>
    <row r="111" spans="1:12">
      <c r="A111" t="str">
        <f>Hyperlink("https://www.diodes.com/part/view/BZT585B15TQ","BZT585B15TQ")</f>
        <v>BZT585B15TQ</v>
      </c>
      <c r="B111" t="str">
        <f>Hyperlink("https://www.diodes.com/assets/Datasheets/BZT585B5V1TQ-BZT585B43TQ.pdf","BZT585B15TQ Datasheet")</f>
        <v>BZT585B15TQ Datasheet</v>
      </c>
      <c r="C111" t="s">
        <v>21</v>
      </c>
      <c r="D111" t="s">
        <v>13</v>
      </c>
      <c r="E111" t="s">
        <v>14</v>
      </c>
      <c r="F111" t="s">
        <v>15</v>
      </c>
      <c r="G111">
        <v>350</v>
      </c>
      <c r="H111">
        <v>15</v>
      </c>
      <c r="I111">
        <v>5</v>
      </c>
      <c r="J111">
        <v>2</v>
      </c>
      <c r="K111">
        <v>0.05</v>
      </c>
      <c r="L111" t="s">
        <v>18</v>
      </c>
    </row>
    <row r="112" spans="1:12">
      <c r="A112" t="str">
        <f>Hyperlink("https://www.diodes.com/part/view/BZT585B16TQ","BZT585B16TQ")</f>
        <v>BZT585B16TQ</v>
      </c>
      <c r="B112" t="str">
        <f>Hyperlink("https://www.diodes.com/assets/Datasheets/BZT585B5V1TQ-BZT585B43TQ.pdf","BZT585B16TQ Datasheet")</f>
        <v>BZT585B16TQ Datasheet</v>
      </c>
      <c r="C112" t="s">
        <v>21</v>
      </c>
      <c r="D112" t="s">
        <v>13</v>
      </c>
      <c r="E112" t="s">
        <v>14</v>
      </c>
      <c r="F112" t="s">
        <v>15</v>
      </c>
      <c r="G112">
        <v>350</v>
      </c>
      <c r="H112">
        <v>16</v>
      </c>
      <c r="I112">
        <v>5</v>
      </c>
      <c r="J112">
        <v>2</v>
      </c>
      <c r="K112">
        <v>0.05</v>
      </c>
      <c r="L112" t="s">
        <v>18</v>
      </c>
    </row>
    <row r="113" spans="1:12">
      <c r="A113" t="str">
        <f>Hyperlink("https://www.diodes.com/part/view/BZT585B18TQ","BZT585B18TQ")</f>
        <v>BZT585B18TQ</v>
      </c>
      <c r="B113" t="str">
        <f>Hyperlink("https://www.diodes.com/assets/Datasheets/BZT585B5V1TQ-BZT585B43TQ.pdf","BZT585B18TQ Datasheet")</f>
        <v>BZT585B18TQ Datasheet</v>
      </c>
      <c r="C113" t="s">
        <v>21</v>
      </c>
      <c r="D113" t="s">
        <v>13</v>
      </c>
      <c r="E113" t="s">
        <v>14</v>
      </c>
      <c r="F113" t="s">
        <v>15</v>
      </c>
      <c r="G113">
        <v>350</v>
      </c>
      <c r="H113">
        <v>18</v>
      </c>
      <c r="I113">
        <v>5</v>
      </c>
      <c r="J113">
        <v>2</v>
      </c>
      <c r="K113">
        <v>0.05</v>
      </c>
      <c r="L113" t="s">
        <v>18</v>
      </c>
    </row>
    <row r="114" spans="1:12">
      <c r="A114" t="str">
        <f>Hyperlink("https://www.diodes.com/part/view/BZT585B20TQ","BZT585B20TQ")</f>
        <v>BZT585B20TQ</v>
      </c>
      <c r="B114" t="str">
        <f>Hyperlink("https://www.diodes.com/assets/Datasheets/BZT585B5V1TQ-BZT585B43TQ.pdf","BZT585B20TQ Datasheet")</f>
        <v>BZT585B20TQ Datasheet</v>
      </c>
      <c r="C114" t="s">
        <v>21</v>
      </c>
      <c r="D114" t="s">
        <v>13</v>
      </c>
      <c r="E114" t="s">
        <v>14</v>
      </c>
      <c r="F114" t="s">
        <v>15</v>
      </c>
      <c r="G114">
        <v>350</v>
      </c>
      <c r="H114">
        <v>20</v>
      </c>
      <c r="I114">
        <v>5</v>
      </c>
      <c r="J114">
        <v>2</v>
      </c>
      <c r="K114">
        <v>0.05</v>
      </c>
      <c r="L114" t="s">
        <v>18</v>
      </c>
    </row>
    <row r="115" spans="1:12">
      <c r="A115" t="str">
        <f>Hyperlink("https://www.diodes.com/part/view/BZT585B22TQ","BZT585B22TQ")</f>
        <v>BZT585B22TQ</v>
      </c>
      <c r="B115" t="str">
        <f>Hyperlink("https://www.diodes.com/assets/Datasheets/BZT585B5V1TQ-BZT585B43TQ.pdf","BZT585B22TQ Datasheet")</f>
        <v>BZT585B22TQ Datasheet</v>
      </c>
      <c r="C115" t="s">
        <v>21</v>
      </c>
      <c r="D115" t="s">
        <v>13</v>
      </c>
      <c r="E115" t="s">
        <v>14</v>
      </c>
      <c r="F115" t="s">
        <v>15</v>
      </c>
      <c r="G115">
        <v>350</v>
      </c>
      <c r="H115">
        <v>22</v>
      </c>
      <c r="I115">
        <v>5</v>
      </c>
      <c r="J115">
        <v>2</v>
      </c>
      <c r="K115">
        <v>0.05</v>
      </c>
      <c r="L115" t="s">
        <v>18</v>
      </c>
    </row>
    <row r="116" spans="1:12">
      <c r="A116" t="str">
        <f>Hyperlink("https://www.diodes.com/part/view/BZT585B24TQ","BZT585B24TQ")</f>
        <v>BZT585B24TQ</v>
      </c>
      <c r="B116" t="str">
        <f>Hyperlink("https://www.diodes.com/assets/Datasheets/BZT585B5V1TQ-BZT585B43TQ.pdf","BZT585B24TQ Datasheet")</f>
        <v>BZT585B24TQ Datasheet</v>
      </c>
      <c r="C116" t="s">
        <v>21</v>
      </c>
      <c r="D116" t="s">
        <v>13</v>
      </c>
      <c r="E116" t="s">
        <v>14</v>
      </c>
      <c r="F116" t="s">
        <v>15</v>
      </c>
      <c r="G116">
        <v>350</v>
      </c>
      <c r="H116">
        <v>24</v>
      </c>
      <c r="I116">
        <v>5</v>
      </c>
      <c r="J116">
        <v>2</v>
      </c>
      <c r="K116">
        <v>0.05</v>
      </c>
      <c r="L116" t="s">
        <v>18</v>
      </c>
    </row>
    <row r="117" spans="1:12">
      <c r="A117" t="str">
        <f>Hyperlink("https://www.diodes.com/part/view/BZT585B27TQ","BZT585B27TQ")</f>
        <v>BZT585B27TQ</v>
      </c>
      <c r="B117" t="str">
        <f>Hyperlink("https://www.diodes.com/assets/Datasheets/BZT585B5V1TQ-BZT585B43TQ.pdf","BZT585B27TQ Datasheet")</f>
        <v>BZT585B27TQ Datasheet</v>
      </c>
      <c r="C117" t="s">
        <v>21</v>
      </c>
      <c r="D117" t="s">
        <v>13</v>
      </c>
      <c r="E117" t="s">
        <v>14</v>
      </c>
      <c r="F117" t="s">
        <v>15</v>
      </c>
      <c r="G117">
        <v>350</v>
      </c>
      <c r="H117">
        <v>27</v>
      </c>
      <c r="I117">
        <v>2</v>
      </c>
      <c r="J117">
        <v>2</v>
      </c>
      <c r="K117">
        <v>0.05</v>
      </c>
      <c r="L117" t="s">
        <v>18</v>
      </c>
    </row>
    <row r="118" spans="1:12">
      <c r="A118" t="str">
        <f>Hyperlink("https://www.diodes.com/part/view/BZT585B2V4TQ","BZT585B2V4TQ")</f>
        <v>BZT585B2V4TQ</v>
      </c>
      <c r="B118" t="str">
        <f>Hyperlink("https://www.diodes.com/assets/Datasheets/BZT585B5V1TQ-BZT585B43TQ.pdf","BZT585B2V4TQ Datasheet")</f>
        <v>BZT585B2V4TQ Datasheet</v>
      </c>
      <c r="C118" t="s">
        <v>21</v>
      </c>
      <c r="D118" t="s">
        <v>13</v>
      </c>
      <c r="E118" t="s">
        <v>14</v>
      </c>
      <c r="F118" t="s">
        <v>15</v>
      </c>
      <c r="G118">
        <v>350</v>
      </c>
      <c r="H118">
        <v>2.4</v>
      </c>
      <c r="I118">
        <v>5</v>
      </c>
      <c r="J118">
        <v>2</v>
      </c>
      <c r="K118">
        <v>50</v>
      </c>
      <c r="L118" t="s">
        <v>18</v>
      </c>
    </row>
    <row r="119" spans="1:12">
      <c r="A119" t="str">
        <f>Hyperlink("https://www.diodes.com/part/view/BZT585B30TQ","BZT585B30TQ")</f>
        <v>BZT585B30TQ</v>
      </c>
      <c r="B119" t="str">
        <f>Hyperlink("https://www.diodes.com/assets/Datasheets/BZT585B5V1TQ-BZT585B43TQ.pdf","BZT585B30TQ Datasheet")</f>
        <v>BZT585B30TQ Datasheet</v>
      </c>
      <c r="C119" t="s">
        <v>21</v>
      </c>
      <c r="D119" t="s">
        <v>13</v>
      </c>
      <c r="E119" t="s">
        <v>14</v>
      </c>
      <c r="F119" t="s">
        <v>15</v>
      </c>
      <c r="G119">
        <v>350</v>
      </c>
      <c r="H119">
        <v>30</v>
      </c>
      <c r="I119">
        <v>2</v>
      </c>
      <c r="J119">
        <v>2</v>
      </c>
      <c r="K119">
        <v>0.05</v>
      </c>
      <c r="L119" t="s">
        <v>18</v>
      </c>
    </row>
    <row r="120" spans="1:12">
      <c r="A120" t="str">
        <f>Hyperlink("https://www.diodes.com/part/view/BZT585B33TQ","BZT585B33TQ")</f>
        <v>BZT585B33TQ</v>
      </c>
      <c r="B120" t="str">
        <f>Hyperlink("https://www.diodes.com/assets/Datasheets/BZT585B5V1TQ-BZT585B43TQ.pdf","BZT585B33TQ Datasheet")</f>
        <v>BZT585B33TQ Datasheet</v>
      </c>
      <c r="C120" t="s">
        <v>21</v>
      </c>
      <c r="D120" t="s">
        <v>13</v>
      </c>
      <c r="E120" t="s">
        <v>14</v>
      </c>
      <c r="F120" t="s">
        <v>15</v>
      </c>
      <c r="G120">
        <v>350</v>
      </c>
      <c r="H120">
        <v>33</v>
      </c>
      <c r="I120">
        <v>2</v>
      </c>
      <c r="J120">
        <v>2</v>
      </c>
      <c r="K120">
        <v>0.05</v>
      </c>
      <c r="L120" t="s">
        <v>18</v>
      </c>
    </row>
    <row r="121" spans="1:12">
      <c r="A121" t="str">
        <f>Hyperlink("https://www.diodes.com/part/view/BZT585B36TQ","BZT585B36TQ")</f>
        <v>BZT585B36TQ</v>
      </c>
      <c r="B121" t="str">
        <f>Hyperlink("https://www.diodes.com/assets/Datasheets/BZT585B5V1TQ-BZT585B43TQ.pdf","BZT585B36TQ Datasheet")</f>
        <v>BZT585B36TQ Datasheet</v>
      </c>
      <c r="C121" t="s">
        <v>21</v>
      </c>
      <c r="D121" t="s">
        <v>13</v>
      </c>
      <c r="E121" t="s">
        <v>14</v>
      </c>
      <c r="F121" t="s">
        <v>15</v>
      </c>
      <c r="G121">
        <v>350</v>
      </c>
      <c r="H121">
        <v>36</v>
      </c>
      <c r="I121">
        <v>2</v>
      </c>
      <c r="J121">
        <v>2</v>
      </c>
      <c r="K121">
        <v>0.05</v>
      </c>
      <c r="L121" t="s">
        <v>18</v>
      </c>
    </row>
    <row r="122" spans="1:12">
      <c r="A122" t="str">
        <f>Hyperlink("https://www.diodes.com/part/view/BZT585B39TQ","BZT585B39TQ")</f>
        <v>BZT585B39TQ</v>
      </c>
      <c r="B122" t="str">
        <f>Hyperlink("https://www.diodes.com/assets/Datasheets/BZT585B5V1TQ-BZT585B43TQ.pdf","BZT585B39TQ Datasheet")</f>
        <v>BZT585B39TQ Datasheet</v>
      </c>
      <c r="C122" t="s">
        <v>21</v>
      </c>
      <c r="D122" t="s">
        <v>13</v>
      </c>
      <c r="E122" t="s">
        <v>14</v>
      </c>
      <c r="F122" t="s">
        <v>15</v>
      </c>
      <c r="G122">
        <v>350</v>
      </c>
      <c r="H122">
        <v>39</v>
      </c>
      <c r="I122">
        <v>2</v>
      </c>
      <c r="J122">
        <v>2</v>
      </c>
      <c r="K122">
        <v>0.05</v>
      </c>
      <c r="L122" t="s">
        <v>18</v>
      </c>
    </row>
    <row r="123" spans="1:12">
      <c r="A123" t="str">
        <f>Hyperlink("https://www.diodes.com/part/view/BZT585B3V6TQ","BZT585B3V6TQ")</f>
        <v>BZT585B3V6TQ</v>
      </c>
      <c r="B123" t="str">
        <f>Hyperlink("https://www.diodes.com/assets/Datasheets/BZT585B5V1TQ-BZT585B43TQ.pdf","BZT585B3V6TQ Datasheet")</f>
        <v>BZT585B3V6TQ Datasheet</v>
      </c>
      <c r="C123" t="s">
        <v>21</v>
      </c>
      <c r="D123" t="s">
        <v>13</v>
      </c>
      <c r="E123" t="s">
        <v>14</v>
      </c>
      <c r="F123" t="s">
        <v>15</v>
      </c>
      <c r="G123">
        <v>350</v>
      </c>
      <c r="H123">
        <v>3.6</v>
      </c>
      <c r="I123">
        <v>5</v>
      </c>
      <c r="J123">
        <v>2</v>
      </c>
      <c r="K123">
        <v>5</v>
      </c>
      <c r="L123" t="s">
        <v>18</v>
      </c>
    </row>
    <row r="124" spans="1:12">
      <c r="A124" t="str">
        <f>Hyperlink("https://www.diodes.com/part/view/BZT585B3V9TQ","BZT585B3V9TQ")</f>
        <v>BZT585B3V9TQ</v>
      </c>
      <c r="B124" t="str">
        <f>Hyperlink("https://www.diodes.com/assets/Datasheets/BZT585B5V1TQ-BZT585B43TQ.pdf","BZT585B3V9TQ Datasheet")</f>
        <v>BZT585B3V9TQ Datasheet</v>
      </c>
      <c r="C124" t="s">
        <v>21</v>
      </c>
      <c r="D124" t="s">
        <v>13</v>
      </c>
      <c r="E124" t="s">
        <v>14</v>
      </c>
      <c r="F124" t="s">
        <v>15</v>
      </c>
      <c r="G124">
        <v>350</v>
      </c>
      <c r="H124">
        <v>3.9</v>
      </c>
      <c r="I124">
        <v>5</v>
      </c>
      <c r="J124">
        <v>2</v>
      </c>
      <c r="K124">
        <v>3</v>
      </c>
      <c r="L124" t="s">
        <v>18</v>
      </c>
    </row>
    <row r="125" spans="1:12">
      <c r="A125" t="str">
        <f>Hyperlink("https://www.diodes.com/part/view/BZT585B43TQ","BZT585B43TQ")</f>
        <v>BZT585B43TQ</v>
      </c>
      <c r="B125" t="str">
        <f>Hyperlink("https://www.diodes.com/assets/Datasheets/BZT585B5V1TQ-BZT585B43TQ.pdf","BZT585B43TQ Datasheet")</f>
        <v>BZT585B43TQ Datasheet</v>
      </c>
      <c r="C125" t="s">
        <v>21</v>
      </c>
      <c r="D125" t="s">
        <v>13</v>
      </c>
      <c r="E125" t="s">
        <v>14</v>
      </c>
      <c r="F125" t="s">
        <v>15</v>
      </c>
      <c r="G125">
        <v>350</v>
      </c>
      <c r="H125">
        <v>43</v>
      </c>
      <c r="I125">
        <v>2</v>
      </c>
      <c r="J125">
        <v>2</v>
      </c>
      <c r="K125">
        <v>0.05</v>
      </c>
      <c r="L125" t="s">
        <v>18</v>
      </c>
    </row>
    <row r="126" spans="1:12">
      <c r="A126" t="str">
        <f>Hyperlink("https://www.diodes.com/part/view/BZT585B5V1TQ","BZT585B5V1TQ")</f>
        <v>BZT585B5V1TQ</v>
      </c>
      <c r="B126" t="str">
        <f>Hyperlink("https://www.diodes.com/assets/Datasheets/BZT585B5V1TQ-BZT585B43TQ.pdf","BZT585B5V1TQ Datasheet")</f>
        <v>BZT585B5V1TQ Datasheet</v>
      </c>
      <c r="C126" t="s">
        <v>21</v>
      </c>
      <c r="D126" t="s">
        <v>13</v>
      </c>
      <c r="E126" t="s">
        <v>14</v>
      </c>
      <c r="F126" t="s">
        <v>15</v>
      </c>
      <c r="G126">
        <v>350</v>
      </c>
      <c r="H126">
        <v>5.1</v>
      </c>
      <c r="I126">
        <v>5</v>
      </c>
      <c r="J126">
        <v>2</v>
      </c>
      <c r="K126">
        <v>2</v>
      </c>
      <c r="L126" t="s">
        <v>18</v>
      </c>
    </row>
    <row r="127" spans="1:12">
      <c r="A127" t="str">
        <f>Hyperlink("https://www.diodes.com/part/view/BZT585B5V6TQ","BZT585B5V6TQ")</f>
        <v>BZT585B5V6TQ</v>
      </c>
      <c r="B127" t="str">
        <f>Hyperlink("https://www.diodes.com/assets/Datasheets/BZT585B5V1TQ-BZT585B43TQ.pdf","BZT585B5V6TQ Datasheet")</f>
        <v>BZT585B5V6TQ Datasheet</v>
      </c>
      <c r="C127" t="s">
        <v>21</v>
      </c>
      <c r="D127" t="s">
        <v>13</v>
      </c>
      <c r="E127" t="s">
        <v>14</v>
      </c>
      <c r="F127" t="s">
        <v>15</v>
      </c>
      <c r="G127">
        <v>350</v>
      </c>
      <c r="H127">
        <v>5.6</v>
      </c>
      <c r="I127">
        <v>5</v>
      </c>
      <c r="J127">
        <v>2</v>
      </c>
      <c r="K127">
        <v>1</v>
      </c>
      <c r="L127" t="s">
        <v>18</v>
      </c>
    </row>
    <row r="128" spans="1:12">
      <c r="A128" t="str">
        <f>Hyperlink("https://www.diodes.com/part/view/BZT585B6V2TQ","BZT585B6V2TQ")</f>
        <v>BZT585B6V2TQ</v>
      </c>
      <c r="B128" t="str">
        <f>Hyperlink("https://www.diodes.com/assets/Datasheets/BZT585B5V1TQ-BZT585B43TQ.pdf","BZT585B6V2TQ Datasheet")</f>
        <v>BZT585B6V2TQ Datasheet</v>
      </c>
      <c r="C128" t="s">
        <v>21</v>
      </c>
      <c r="D128" t="s">
        <v>13</v>
      </c>
      <c r="E128" t="s">
        <v>14</v>
      </c>
      <c r="F128" t="s">
        <v>15</v>
      </c>
      <c r="G128">
        <v>350</v>
      </c>
      <c r="H128">
        <v>6.2</v>
      </c>
      <c r="I128">
        <v>5</v>
      </c>
      <c r="J128">
        <v>2</v>
      </c>
      <c r="K128">
        <v>3</v>
      </c>
      <c r="L128" t="s">
        <v>18</v>
      </c>
    </row>
    <row r="129" spans="1:12">
      <c r="A129" t="str">
        <f>Hyperlink("https://www.diodes.com/part/view/BZT585B6V8TQ","BZT585B6V8TQ")</f>
        <v>BZT585B6V8TQ</v>
      </c>
      <c r="B129" t="str">
        <f>Hyperlink("https://www.diodes.com/assets/Datasheets/BZT585B5V1TQ-BZT585B43TQ.pdf","BZT585B6V8TQ Datasheet")</f>
        <v>BZT585B6V8TQ Datasheet</v>
      </c>
      <c r="C129" t="s">
        <v>21</v>
      </c>
      <c r="D129" t="s">
        <v>13</v>
      </c>
      <c r="E129" t="s">
        <v>14</v>
      </c>
      <c r="F129" t="s">
        <v>15</v>
      </c>
      <c r="G129">
        <v>350</v>
      </c>
      <c r="H129">
        <v>6.8</v>
      </c>
      <c r="I129">
        <v>5</v>
      </c>
      <c r="J129">
        <v>2</v>
      </c>
      <c r="K129">
        <v>2</v>
      </c>
      <c r="L129" t="s">
        <v>18</v>
      </c>
    </row>
    <row r="130" spans="1:12">
      <c r="A130" t="str">
        <f>Hyperlink("https://www.diodes.com/part/view/BZT585B7V5TQ","BZT585B7V5TQ")</f>
        <v>BZT585B7V5TQ</v>
      </c>
      <c r="B130" t="str">
        <f>Hyperlink("https://www.diodes.com/assets/Datasheets/BZT585B5V1TQ-BZT585B43TQ.pdf","BZT585B7V5TQ Datasheet")</f>
        <v>BZT585B7V5TQ Datasheet</v>
      </c>
      <c r="C130" t="s">
        <v>21</v>
      </c>
      <c r="D130" t="s">
        <v>13</v>
      </c>
      <c r="E130" t="s">
        <v>14</v>
      </c>
      <c r="F130" t="s">
        <v>15</v>
      </c>
      <c r="G130">
        <v>350</v>
      </c>
      <c r="H130">
        <v>7.5</v>
      </c>
      <c r="I130">
        <v>5</v>
      </c>
      <c r="J130">
        <v>2</v>
      </c>
      <c r="K130">
        <v>1</v>
      </c>
      <c r="L130" t="s">
        <v>18</v>
      </c>
    </row>
    <row r="131" spans="1:12">
      <c r="A131" t="str">
        <f>Hyperlink("https://www.diodes.com/part/view/BZT585B8V2TQ","BZT585B8V2TQ")</f>
        <v>BZT585B8V2TQ</v>
      </c>
      <c r="B131" t="str">
        <f>Hyperlink("https://www.diodes.com/assets/Datasheets/BZT585B5V1TQ-BZT585B43TQ.pdf","BZT585B8V2TQ Datasheet")</f>
        <v>BZT585B8V2TQ Datasheet</v>
      </c>
      <c r="C131" t="s">
        <v>21</v>
      </c>
      <c r="D131" t="s">
        <v>13</v>
      </c>
      <c r="E131" t="s">
        <v>14</v>
      </c>
      <c r="F131" t="s">
        <v>15</v>
      </c>
      <c r="G131">
        <v>350</v>
      </c>
      <c r="H131">
        <v>8.2</v>
      </c>
      <c r="I131">
        <v>5</v>
      </c>
      <c r="J131">
        <v>2</v>
      </c>
      <c r="K131">
        <v>0.7</v>
      </c>
      <c r="L131" t="s">
        <v>18</v>
      </c>
    </row>
    <row r="132" spans="1:12">
      <c r="A132" t="str">
        <f>Hyperlink("https://www.diodes.com/part/view/BZT585B9V1TQ","BZT585B9V1TQ")</f>
        <v>BZT585B9V1TQ</v>
      </c>
      <c r="B132" t="str">
        <f>Hyperlink("https://www.diodes.com/assets/Datasheets/BZT585B5V1TQ-BZT585B43TQ.pdf","BZT585B9V1TQ Datasheet")</f>
        <v>BZT585B9V1TQ Datasheet</v>
      </c>
      <c r="C132" t="s">
        <v>21</v>
      </c>
      <c r="D132" t="s">
        <v>13</v>
      </c>
      <c r="E132" t="s">
        <v>14</v>
      </c>
      <c r="F132" t="s">
        <v>15</v>
      </c>
      <c r="G132">
        <v>350</v>
      </c>
      <c r="H132">
        <v>9.1</v>
      </c>
      <c r="I132">
        <v>5</v>
      </c>
      <c r="J132">
        <v>2</v>
      </c>
      <c r="K132">
        <v>0.5</v>
      </c>
      <c r="L132" t="s">
        <v>18</v>
      </c>
    </row>
    <row r="133" spans="1:12">
      <c r="A133" t="str">
        <f>Hyperlink("https://www.diodes.com/part/view/BZX84C36TQ","BZX84C36TQ")</f>
        <v>BZX84C36TQ</v>
      </c>
      <c r="B133" t="str">
        <f>Hyperlink("https://www.diodes.com/assets/Datasheets/BZX84C5V6TQ-BZX84C36TQ.pdf","BZX84C36TQ Datasheet")</f>
        <v>BZX84C36TQ Datasheet</v>
      </c>
      <c r="C133" t="s">
        <v>22</v>
      </c>
      <c r="D133" t="s">
        <v>13</v>
      </c>
      <c r="E133" t="s">
        <v>14</v>
      </c>
      <c r="F133" t="s">
        <v>15</v>
      </c>
      <c r="G133">
        <v>150</v>
      </c>
      <c r="H133">
        <v>36</v>
      </c>
      <c r="I133">
        <v>2</v>
      </c>
      <c r="J133" t="s">
        <v>23</v>
      </c>
      <c r="K133">
        <v>0.1</v>
      </c>
      <c r="L133" t="s">
        <v>24</v>
      </c>
    </row>
    <row r="134" spans="1:12">
      <c r="A134" t="str">
        <f>Hyperlink("https://www.diodes.com/part/view/BZX84C5V6TQ","BZX84C5V6TQ")</f>
        <v>BZX84C5V6TQ</v>
      </c>
      <c r="B134" t="str">
        <f>Hyperlink("https://www.diodes.com/assets/Datasheets/BZX84C5V6TQ-BZX84C36TQ.pdf","BZX84C5V6TQ Datasheet")</f>
        <v>BZX84C5V6TQ Datasheet</v>
      </c>
      <c r="C134" t="s">
        <v>22</v>
      </c>
      <c r="D134" t="s">
        <v>13</v>
      </c>
      <c r="E134" t="s">
        <v>14</v>
      </c>
      <c r="F134" t="s">
        <v>15</v>
      </c>
      <c r="G134">
        <v>150</v>
      </c>
      <c r="H134">
        <v>5.6</v>
      </c>
      <c r="I134">
        <v>5</v>
      </c>
      <c r="J134" t="s">
        <v>25</v>
      </c>
      <c r="K134">
        <v>1</v>
      </c>
      <c r="L134" t="s">
        <v>24</v>
      </c>
    </row>
    <row r="135" spans="1:12">
      <c r="A135" t="str">
        <f>Hyperlink("https://www.diodes.com/part/view/DDZ5V6ASFQ","DDZ5V6ASFQ")</f>
        <v>DDZ5V6ASFQ</v>
      </c>
      <c r="B135" t="str">
        <f>Hyperlink("https://www.diodes.com/assets/Datasheets/DDZ5V6ASFQ.pdf","DDZ5V6ASFQ Datasheet")</f>
        <v>DDZ5V6ASFQ Datasheet</v>
      </c>
      <c r="C135" t="s">
        <v>26</v>
      </c>
      <c r="D135" t="s">
        <v>13</v>
      </c>
      <c r="E135" t="s">
        <v>14</v>
      </c>
      <c r="F135" t="s">
        <v>15</v>
      </c>
      <c r="G135">
        <v>500</v>
      </c>
      <c r="H135">
        <v>5.6</v>
      </c>
      <c r="I135">
        <v>20</v>
      </c>
      <c r="J135">
        <v>2.49</v>
      </c>
      <c r="K135">
        <v>7.5</v>
      </c>
      <c r="L135" t="s">
        <v>27</v>
      </c>
    </row>
    <row r="136" spans="1:12">
      <c r="A136" t="str">
        <f>Hyperlink("https://www.diodes.com/part/view/DDZ9691Q","DDZ9691Q")</f>
        <v>DDZ9691Q</v>
      </c>
      <c r="B136" t="str">
        <f>Hyperlink("https://www.diodes.com/assets/Datasheets/ds30410.pdf","DDZ96xx-DDZ97xx Datasheet")</f>
        <v>DDZ96xx-DDZ97xx Datasheet</v>
      </c>
      <c r="C136" t="s">
        <v>28</v>
      </c>
      <c r="D136" t="s">
        <v>29</v>
      </c>
      <c r="E136" t="s">
        <v>14</v>
      </c>
      <c r="F136" t="s">
        <v>15</v>
      </c>
      <c r="G136">
        <v>500</v>
      </c>
      <c r="H136">
        <v>6.2</v>
      </c>
      <c r="I136">
        <v>0.05</v>
      </c>
      <c r="J136">
        <v>5</v>
      </c>
      <c r="K136">
        <v>1</v>
      </c>
      <c r="L136" t="s">
        <v>16</v>
      </c>
    </row>
    <row r="137" spans="1:12">
      <c r="A137" t="str">
        <f>Hyperlink("https://www.diodes.com/part/view/DDZ9692TQ","DDZ9692TQ")</f>
        <v>DDZ9692TQ</v>
      </c>
      <c r="B137" t="str">
        <f>Hyperlink("https://www.diodes.com/assets/Datasheets/DDZ9692TQ.pdf","DDZ9692TQ Datasheet")</f>
        <v>DDZ9692TQ Datasheet</v>
      </c>
      <c r="C137" t="s">
        <v>12</v>
      </c>
      <c r="D137" t="s">
        <v>13</v>
      </c>
      <c r="E137" t="s">
        <v>14</v>
      </c>
      <c r="F137" t="s">
        <v>15</v>
      </c>
      <c r="G137">
        <v>250</v>
      </c>
      <c r="H137">
        <v>6.8</v>
      </c>
      <c r="I137">
        <v>0.05</v>
      </c>
      <c r="J137">
        <v>5</v>
      </c>
      <c r="K137">
        <v>0.1</v>
      </c>
      <c r="L137" t="s">
        <v>18</v>
      </c>
    </row>
    <row r="138" spans="1:12">
      <c r="A138" t="str">
        <f>Hyperlink("https://www.diodes.com/part/view/DDZ9698","DDZ9698")</f>
        <v>DDZ9698</v>
      </c>
      <c r="B138" t="str">
        <f>Hyperlink("https://www.diodes.com/assets/Datasheets/ds30410.pdf","DDZ96xx-DDZ97xx Datasheet")</f>
        <v>DDZ96xx-DDZ97xx Datasheet</v>
      </c>
      <c r="C138" t="s">
        <v>28</v>
      </c>
      <c r="D138" t="s">
        <v>13</v>
      </c>
      <c r="E138" t="s">
        <v>14</v>
      </c>
      <c r="F138" t="s">
        <v>15</v>
      </c>
      <c r="G138">
        <v>500</v>
      </c>
      <c r="H138">
        <v>11</v>
      </c>
      <c r="I138">
        <v>0.05</v>
      </c>
      <c r="J138">
        <v>5</v>
      </c>
      <c r="K138">
        <v>0.05</v>
      </c>
      <c r="L138" t="s">
        <v>16</v>
      </c>
    </row>
    <row r="139" spans="1:12">
      <c r="A139" t="str">
        <f>Hyperlink("https://www.diodes.com/part/view/DDZX12CQ","DDZX12CQ")</f>
        <v>DDZX12CQ</v>
      </c>
      <c r="B139" t="str">
        <f>Hyperlink("https://www.diodes.com/assets/Datasheets/DDZX5V6AQ-DDZX12CQ.pdf","DDZX5V6AQ-DDZX12CQ Datasheet")</f>
        <v>DDZX5V6AQ-DDZX12CQ Datasheet</v>
      </c>
      <c r="C139" t="s">
        <v>30</v>
      </c>
      <c r="D139" t="s">
        <v>13</v>
      </c>
      <c r="E139" t="s">
        <v>14</v>
      </c>
      <c r="F139" t="s">
        <v>15</v>
      </c>
      <c r="G139">
        <v>300</v>
      </c>
      <c r="H139">
        <v>12</v>
      </c>
      <c r="I139">
        <v>10</v>
      </c>
      <c r="J139">
        <v>2.5</v>
      </c>
      <c r="K139">
        <v>0.1</v>
      </c>
      <c r="L139" t="s">
        <v>31</v>
      </c>
    </row>
    <row r="140" spans="1:12">
      <c r="A140" t="str">
        <f>Hyperlink("https://www.diodes.com/part/view/DDZX5V1BQ","DDZX5V1BQ")</f>
        <v>DDZX5V1BQ</v>
      </c>
      <c r="B140" t="str">
        <f>Hyperlink("https://www.diodes.com/assets/Datasheets/DDZX5V1BQ.pdf","DDZX5V1BQ Datasheet")</f>
        <v>DDZX5V1BQ Datasheet</v>
      </c>
      <c r="C140" t="s">
        <v>21</v>
      </c>
      <c r="D140" t="s">
        <v>13</v>
      </c>
      <c r="E140" t="s">
        <v>14</v>
      </c>
      <c r="F140" t="s">
        <v>15</v>
      </c>
      <c r="G140">
        <v>300</v>
      </c>
      <c r="H140">
        <v>5.1</v>
      </c>
      <c r="I140">
        <v>20</v>
      </c>
      <c r="J140">
        <v>2</v>
      </c>
      <c r="K140">
        <v>5</v>
      </c>
      <c r="L140" t="s">
        <v>31</v>
      </c>
    </row>
    <row r="141" spans="1:12">
      <c r="A141" t="str">
        <f>Hyperlink("https://www.diodes.com/part/view/DDZX5V6AQ","DDZX5V6AQ")</f>
        <v>DDZX5V6AQ</v>
      </c>
      <c r="B141" t="str">
        <f>Hyperlink("https://www.diodes.com/assets/Datasheets/DDZX5V6AQ-DDZX12CQ.pdf","DDZX5V6AQ-DDZX12CQ Datasheet")</f>
        <v>DDZX5V6AQ-DDZX12CQ Datasheet</v>
      </c>
      <c r="C141" t="s">
        <v>21</v>
      </c>
      <c r="D141" t="s">
        <v>13</v>
      </c>
      <c r="E141" t="s">
        <v>14</v>
      </c>
      <c r="F141" t="s">
        <v>15</v>
      </c>
      <c r="G141">
        <v>300</v>
      </c>
      <c r="H141">
        <v>5.42</v>
      </c>
      <c r="I141">
        <v>20</v>
      </c>
      <c r="J141">
        <v>2.4</v>
      </c>
      <c r="K141">
        <v>7</v>
      </c>
      <c r="L141" t="s">
        <v>31</v>
      </c>
    </row>
    <row r="142" spans="1:12">
      <c r="A142" t="str">
        <f>Hyperlink("https://www.diodes.com/part/view/DFLZ10Q","DFLZ10Q")</f>
        <v>DFLZ10Q</v>
      </c>
      <c r="B142" t="str">
        <f>Hyperlink("https://www.diodes.com/assets/Datasheets/DFLZxxQ.pdf","DFLZ10Q Datasheet")</f>
        <v>DFLZ10Q Datasheet</v>
      </c>
      <c r="C142" t="s">
        <v>12</v>
      </c>
      <c r="D142" t="s">
        <v>13</v>
      </c>
      <c r="E142" t="s">
        <v>14</v>
      </c>
      <c r="F142" t="s">
        <v>15</v>
      </c>
      <c r="G142">
        <v>1000</v>
      </c>
      <c r="H142">
        <v>10</v>
      </c>
      <c r="I142">
        <v>50</v>
      </c>
      <c r="J142">
        <v>5</v>
      </c>
      <c r="K142">
        <v>5</v>
      </c>
      <c r="L142" t="s">
        <v>32</v>
      </c>
    </row>
    <row r="143" spans="1:12">
      <c r="A143" t="str">
        <f>Hyperlink("https://www.diodes.com/part/view/DFLZ11Q","DFLZ11Q")</f>
        <v>DFLZ11Q</v>
      </c>
      <c r="B143" t="str">
        <f>Hyperlink("https://www.diodes.com/assets/Datasheets/DFLZxxQ.pdf","DFLZ11Q Datasheet")</f>
        <v>DFLZ11Q Datasheet</v>
      </c>
      <c r="C143" t="s">
        <v>12</v>
      </c>
      <c r="D143" t="s">
        <v>13</v>
      </c>
      <c r="E143" t="s">
        <v>14</v>
      </c>
      <c r="F143" t="s">
        <v>15</v>
      </c>
      <c r="G143">
        <v>1000</v>
      </c>
      <c r="H143">
        <v>11</v>
      </c>
      <c r="I143">
        <v>50</v>
      </c>
      <c r="J143">
        <v>5</v>
      </c>
      <c r="K143">
        <v>4</v>
      </c>
      <c r="L143" t="s">
        <v>32</v>
      </c>
    </row>
    <row r="144" spans="1:12">
      <c r="A144" t="str">
        <f>Hyperlink("https://www.diodes.com/part/view/DFLZ12Q","DFLZ12Q")</f>
        <v>DFLZ12Q</v>
      </c>
      <c r="B144" t="str">
        <f>Hyperlink("https://www.diodes.com/assets/Datasheets/DFLZxxQ.pdf","DFLZ12Q Datasheet")</f>
        <v>DFLZ12Q Datasheet</v>
      </c>
      <c r="C144" t="s">
        <v>12</v>
      </c>
      <c r="D144" t="s">
        <v>13</v>
      </c>
      <c r="E144" t="s">
        <v>14</v>
      </c>
      <c r="F144" t="s">
        <v>15</v>
      </c>
      <c r="G144">
        <v>1000</v>
      </c>
      <c r="H144">
        <v>12</v>
      </c>
      <c r="I144">
        <v>50</v>
      </c>
      <c r="J144">
        <v>5</v>
      </c>
      <c r="K144">
        <v>3</v>
      </c>
      <c r="L144" t="s">
        <v>32</v>
      </c>
    </row>
    <row r="145" spans="1:12">
      <c r="A145" t="str">
        <f>Hyperlink("https://www.diodes.com/part/view/DFLZ13Q","DFLZ13Q")</f>
        <v>DFLZ13Q</v>
      </c>
      <c r="B145" t="str">
        <f>Hyperlink("https://www.diodes.com/assets/Datasheets/DFLZxxQ.pdf","DFLZ13Q Datasheet")</f>
        <v>DFLZ13Q Datasheet</v>
      </c>
      <c r="C145" t="s">
        <v>12</v>
      </c>
      <c r="D145" t="s">
        <v>13</v>
      </c>
      <c r="E145" t="s">
        <v>14</v>
      </c>
      <c r="F145" t="s">
        <v>15</v>
      </c>
      <c r="G145">
        <v>1000</v>
      </c>
      <c r="H145">
        <v>13</v>
      </c>
      <c r="I145">
        <v>50</v>
      </c>
      <c r="J145">
        <v>5</v>
      </c>
      <c r="K145">
        <v>2</v>
      </c>
      <c r="L145" t="s">
        <v>32</v>
      </c>
    </row>
    <row r="146" spans="1:12">
      <c r="A146" t="str">
        <f>Hyperlink("https://www.diodes.com/part/view/DFLZ15Q","DFLZ15Q")</f>
        <v>DFLZ15Q</v>
      </c>
      <c r="B146" t="str">
        <f>Hyperlink("https://www.diodes.com/assets/Datasheets/DFLZxxQ.pdf","DFLZ15Q Datasheet")</f>
        <v>DFLZ15Q Datasheet</v>
      </c>
      <c r="C146" t="s">
        <v>12</v>
      </c>
      <c r="D146" t="s">
        <v>13</v>
      </c>
      <c r="E146" t="s">
        <v>14</v>
      </c>
      <c r="F146" t="s">
        <v>15</v>
      </c>
      <c r="G146">
        <v>1000</v>
      </c>
      <c r="H146">
        <v>15</v>
      </c>
      <c r="I146">
        <v>50</v>
      </c>
      <c r="J146">
        <v>5</v>
      </c>
      <c r="K146">
        <v>1</v>
      </c>
      <c r="L146" t="s">
        <v>32</v>
      </c>
    </row>
    <row r="147" spans="1:12">
      <c r="A147" t="str">
        <f>Hyperlink("https://www.diodes.com/part/view/DFLZ16Q","DFLZ16Q")</f>
        <v>DFLZ16Q</v>
      </c>
      <c r="B147" t="str">
        <f>Hyperlink("https://www.diodes.com/assets/Datasheets/DFLZxxQ.pdf","DFLZ16Q Datasheet")</f>
        <v>DFLZ16Q Datasheet</v>
      </c>
      <c r="C147" t="s">
        <v>12</v>
      </c>
      <c r="D147" t="s">
        <v>13</v>
      </c>
      <c r="E147" t="s">
        <v>14</v>
      </c>
      <c r="F147" t="s">
        <v>15</v>
      </c>
      <c r="G147">
        <v>1000</v>
      </c>
      <c r="H147">
        <v>16</v>
      </c>
      <c r="I147">
        <v>25</v>
      </c>
      <c r="J147">
        <v>5</v>
      </c>
      <c r="K147">
        <v>1</v>
      </c>
      <c r="L147" t="s">
        <v>32</v>
      </c>
    </row>
    <row r="148" spans="1:12">
      <c r="A148" t="str">
        <f>Hyperlink("https://www.diodes.com/part/view/DFLZ18Q","DFLZ18Q")</f>
        <v>DFLZ18Q</v>
      </c>
      <c r="B148" t="str">
        <f>Hyperlink("https://www.diodes.com/assets/Datasheets/DFLZxxQ.pdf","DFLZ18Q Datasheet")</f>
        <v>DFLZ18Q Datasheet</v>
      </c>
      <c r="C148" t="s">
        <v>12</v>
      </c>
      <c r="D148" t="s">
        <v>13</v>
      </c>
      <c r="E148" t="s">
        <v>14</v>
      </c>
      <c r="F148" t="s">
        <v>15</v>
      </c>
      <c r="G148">
        <v>1000</v>
      </c>
      <c r="H148">
        <v>18</v>
      </c>
      <c r="I148">
        <v>25</v>
      </c>
      <c r="J148">
        <v>5</v>
      </c>
      <c r="K148">
        <v>1</v>
      </c>
      <c r="L148" t="s">
        <v>32</v>
      </c>
    </row>
    <row r="149" spans="1:12">
      <c r="A149" t="str">
        <f>Hyperlink("https://www.diodes.com/part/view/DFLZ20Q","DFLZ20Q")</f>
        <v>DFLZ20Q</v>
      </c>
      <c r="B149" t="str">
        <f>Hyperlink("https://www.diodes.com/assets/Datasheets/DFLZxxQ.pdf","DFLZ20Q Datasheet")</f>
        <v>DFLZ20Q Datasheet</v>
      </c>
      <c r="C149" t="s">
        <v>12</v>
      </c>
      <c r="D149" t="s">
        <v>13</v>
      </c>
      <c r="E149" t="s">
        <v>14</v>
      </c>
      <c r="F149" t="s">
        <v>15</v>
      </c>
      <c r="G149">
        <v>1000</v>
      </c>
      <c r="H149">
        <v>20</v>
      </c>
      <c r="I149">
        <v>25</v>
      </c>
      <c r="J149">
        <v>5</v>
      </c>
      <c r="K149">
        <v>1</v>
      </c>
      <c r="L149" t="s">
        <v>32</v>
      </c>
    </row>
    <row r="150" spans="1:12">
      <c r="A150" t="str">
        <f>Hyperlink("https://www.diodes.com/part/view/DFLZ22Q","DFLZ22Q")</f>
        <v>DFLZ22Q</v>
      </c>
      <c r="B150" t="str">
        <f>Hyperlink("https://www.diodes.com/assets/Datasheets/DFLZxxQ.pdf","DFLZ22Q Datasheet")</f>
        <v>DFLZ22Q Datasheet</v>
      </c>
      <c r="C150" t="s">
        <v>12</v>
      </c>
      <c r="D150" t="s">
        <v>13</v>
      </c>
      <c r="E150" t="s">
        <v>14</v>
      </c>
      <c r="F150" t="s">
        <v>15</v>
      </c>
      <c r="G150">
        <v>1000</v>
      </c>
      <c r="H150">
        <v>22</v>
      </c>
      <c r="I150">
        <v>25</v>
      </c>
      <c r="J150">
        <v>5</v>
      </c>
      <c r="K150">
        <v>1</v>
      </c>
      <c r="L150" t="s">
        <v>32</v>
      </c>
    </row>
    <row r="151" spans="1:12">
      <c r="A151" t="str">
        <f>Hyperlink("https://www.diodes.com/part/view/DFLZ24Q","DFLZ24Q")</f>
        <v>DFLZ24Q</v>
      </c>
      <c r="B151" t="str">
        <f>Hyperlink("https://www.diodes.com/assets/Datasheets/DFLZxxQ.pdf","DFLZ24Q Datasheet")</f>
        <v>DFLZ24Q Datasheet</v>
      </c>
      <c r="C151" t="s">
        <v>12</v>
      </c>
      <c r="D151" t="s">
        <v>13</v>
      </c>
      <c r="E151" t="s">
        <v>14</v>
      </c>
      <c r="F151" t="s">
        <v>15</v>
      </c>
      <c r="G151">
        <v>1000</v>
      </c>
      <c r="H151">
        <v>24</v>
      </c>
      <c r="I151">
        <v>25</v>
      </c>
      <c r="J151">
        <v>5</v>
      </c>
      <c r="K151">
        <v>1</v>
      </c>
      <c r="L151" t="s">
        <v>32</v>
      </c>
    </row>
    <row r="152" spans="1:12">
      <c r="A152" t="str">
        <f>Hyperlink("https://www.diodes.com/part/view/DFLZ27Q","DFLZ27Q")</f>
        <v>DFLZ27Q</v>
      </c>
      <c r="B152" t="str">
        <f>Hyperlink("https://www.diodes.com/assets/Datasheets/DFLZxxQ.pdf","DFLZ27Q Datasheet")</f>
        <v>DFLZ27Q Datasheet</v>
      </c>
      <c r="C152" t="s">
        <v>12</v>
      </c>
      <c r="D152" t="s">
        <v>13</v>
      </c>
      <c r="E152" t="s">
        <v>14</v>
      </c>
      <c r="F152" t="s">
        <v>15</v>
      </c>
      <c r="G152">
        <v>1000</v>
      </c>
      <c r="H152">
        <v>27</v>
      </c>
      <c r="I152">
        <v>25</v>
      </c>
      <c r="J152">
        <v>5</v>
      </c>
      <c r="K152">
        <v>1</v>
      </c>
      <c r="L152" t="s">
        <v>32</v>
      </c>
    </row>
    <row r="153" spans="1:12">
      <c r="A153" t="str">
        <f>Hyperlink("https://www.diodes.com/part/view/DFLZ30Q","DFLZ30Q")</f>
        <v>DFLZ30Q</v>
      </c>
      <c r="B153" t="str">
        <f>Hyperlink("https://www.diodes.com/assets/Datasheets/DFLZxxQ.pdf","DFLZ30Q Datasheet")</f>
        <v>DFLZ30Q Datasheet</v>
      </c>
      <c r="C153" t="s">
        <v>12</v>
      </c>
      <c r="D153" t="s">
        <v>13</v>
      </c>
      <c r="E153" t="s">
        <v>14</v>
      </c>
      <c r="F153" t="s">
        <v>15</v>
      </c>
      <c r="G153">
        <v>1000</v>
      </c>
      <c r="H153">
        <v>30</v>
      </c>
      <c r="I153">
        <v>25</v>
      </c>
      <c r="J153">
        <v>5</v>
      </c>
      <c r="K153">
        <v>1</v>
      </c>
      <c r="L153" t="s">
        <v>32</v>
      </c>
    </row>
    <row r="154" spans="1:12">
      <c r="A154" t="str">
        <f>Hyperlink("https://www.diodes.com/part/view/DFLZ33Q","DFLZ33Q")</f>
        <v>DFLZ33Q</v>
      </c>
      <c r="B154" t="str">
        <f>Hyperlink("https://www.diodes.com/assets/Datasheets/DFLZxxQ.pdf","DFLZ33Q Datasheet")</f>
        <v>DFLZ33Q Datasheet</v>
      </c>
      <c r="C154" t="s">
        <v>12</v>
      </c>
      <c r="D154" t="s">
        <v>13</v>
      </c>
      <c r="E154" t="s">
        <v>14</v>
      </c>
      <c r="F154" t="s">
        <v>15</v>
      </c>
      <c r="G154">
        <v>1000</v>
      </c>
      <c r="H154">
        <v>33</v>
      </c>
      <c r="I154">
        <v>25</v>
      </c>
      <c r="J154">
        <v>5</v>
      </c>
      <c r="K154">
        <v>1</v>
      </c>
      <c r="L154" t="s">
        <v>32</v>
      </c>
    </row>
    <row r="155" spans="1:12">
      <c r="A155" t="str">
        <f>Hyperlink("https://www.diodes.com/part/view/DFLZ36Q","DFLZ36Q")</f>
        <v>DFLZ36Q</v>
      </c>
      <c r="B155" t="str">
        <f>Hyperlink("https://www.diodes.com/assets/Datasheets/DFLZxxQ.pdf","DFLZ36Q Datasheet")</f>
        <v>DFLZ36Q Datasheet</v>
      </c>
      <c r="C155" t="s">
        <v>12</v>
      </c>
      <c r="D155" t="s">
        <v>13</v>
      </c>
      <c r="E155" t="s">
        <v>14</v>
      </c>
      <c r="F155" t="s">
        <v>15</v>
      </c>
      <c r="G155">
        <v>1000</v>
      </c>
      <c r="H155">
        <v>36</v>
      </c>
      <c r="I155">
        <v>10</v>
      </c>
      <c r="J155">
        <v>5</v>
      </c>
      <c r="K155">
        <v>1</v>
      </c>
      <c r="L155" t="s">
        <v>32</v>
      </c>
    </row>
    <row r="156" spans="1:12">
      <c r="A156" t="str">
        <f>Hyperlink("https://www.diodes.com/part/view/DFLZ39Q","DFLZ39Q")</f>
        <v>DFLZ39Q</v>
      </c>
      <c r="B156" t="str">
        <f>Hyperlink("https://www.diodes.com/assets/Datasheets/DFLZxxQ.pdf","DFLZ39Q Datasheet")</f>
        <v>DFLZ39Q Datasheet</v>
      </c>
      <c r="C156" t="s">
        <v>12</v>
      </c>
      <c r="D156" t="s">
        <v>13</v>
      </c>
      <c r="E156" t="s">
        <v>14</v>
      </c>
      <c r="F156" t="s">
        <v>15</v>
      </c>
      <c r="G156">
        <v>1000</v>
      </c>
      <c r="H156">
        <v>39</v>
      </c>
      <c r="I156">
        <v>10</v>
      </c>
      <c r="J156">
        <v>5</v>
      </c>
      <c r="K156">
        <v>1</v>
      </c>
      <c r="L156" t="s">
        <v>32</v>
      </c>
    </row>
    <row r="157" spans="1:12">
      <c r="A157" t="str">
        <f>Hyperlink("https://www.diodes.com/part/view/DFLZ5V1Q","DFLZ5V1Q")</f>
        <v>DFLZ5V1Q</v>
      </c>
      <c r="B157" t="str">
        <f>Hyperlink("https://www.diodes.com/assets/Datasheets/DFLZxxQ.pdf","DFLZ5V1Q Datasheet")</f>
        <v>DFLZ5V1Q Datasheet</v>
      </c>
      <c r="C157" t="s">
        <v>12</v>
      </c>
      <c r="D157" t="s">
        <v>13</v>
      </c>
      <c r="E157" t="s">
        <v>14</v>
      </c>
      <c r="F157" t="s">
        <v>15</v>
      </c>
      <c r="G157">
        <v>1000</v>
      </c>
      <c r="H157">
        <v>5.1</v>
      </c>
      <c r="I157">
        <v>100</v>
      </c>
      <c r="J157">
        <v>5</v>
      </c>
      <c r="K157">
        <v>2.5</v>
      </c>
      <c r="L157" t="s">
        <v>32</v>
      </c>
    </row>
    <row r="158" spans="1:12">
      <c r="A158" t="str">
        <f>Hyperlink("https://www.diodes.com/part/view/DFLZ5V6Q","DFLZ5V6Q")</f>
        <v>DFLZ5V6Q</v>
      </c>
      <c r="B158" t="str">
        <f>Hyperlink("https://www.diodes.com/assets/Datasheets/DFLZxxQ.pdf","DFLZ5V6Q Datasheet")</f>
        <v>DFLZ5V6Q Datasheet</v>
      </c>
      <c r="C158" t="s">
        <v>12</v>
      </c>
      <c r="D158" t="s">
        <v>13</v>
      </c>
      <c r="E158" t="s">
        <v>14</v>
      </c>
      <c r="F158" t="s">
        <v>15</v>
      </c>
      <c r="G158">
        <v>1000</v>
      </c>
      <c r="H158">
        <v>5.6</v>
      </c>
      <c r="I158">
        <v>100</v>
      </c>
      <c r="J158">
        <v>5</v>
      </c>
      <c r="K158">
        <v>10</v>
      </c>
      <c r="L158" t="s">
        <v>32</v>
      </c>
    </row>
    <row r="159" spans="1:12">
      <c r="A159" t="str">
        <f>Hyperlink("https://www.diodes.com/part/view/DFLZ6V2Q","DFLZ6V2Q")</f>
        <v>DFLZ6V2Q</v>
      </c>
      <c r="B159" t="str">
        <f>Hyperlink("https://www.diodes.com/assets/Datasheets/DFLZxxQ.pdf","DFLZ6V2Q Datasheet")</f>
        <v>DFLZ6V2Q Datasheet</v>
      </c>
      <c r="C159" t="s">
        <v>12</v>
      </c>
      <c r="D159" t="s">
        <v>13</v>
      </c>
      <c r="E159" t="s">
        <v>14</v>
      </c>
      <c r="F159" t="s">
        <v>15</v>
      </c>
      <c r="G159">
        <v>1000</v>
      </c>
      <c r="H159">
        <v>6.2</v>
      </c>
      <c r="I159">
        <v>100</v>
      </c>
      <c r="J159">
        <v>5</v>
      </c>
      <c r="K159">
        <v>5</v>
      </c>
      <c r="L159" t="s">
        <v>32</v>
      </c>
    </row>
    <row r="160" spans="1:12">
      <c r="A160" t="str">
        <f>Hyperlink("https://www.diodes.com/part/view/DFLZ6V8Q","DFLZ6V8Q")</f>
        <v>DFLZ6V8Q</v>
      </c>
      <c r="B160" t="str">
        <f>Hyperlink("https://www.diodes.com/assets/Datasheets/DFLZxxQ.pdf","DFLZ6V8Q Datasheet")</f>
        <v>DFLZ6V8Q Datasheet</v>
      </c>
      <c r="C160" t="s">
        <v>12</v>
      </c>
      <c r="D160" t="s">
        <v>13</v>
      </c>
      <c r="E160" t="s">
        <v>14</v>
      </c>
      <c r="F160" t="s">
        <v>15</v>
      </c>
      <c r="G160">
        <v>1000</v>
      </c>
      <c r="H160">
        <v>6.8</v>
      </c>
      <c r="I160">
        <v>100</v>
      </c>
      <c r="J160">
        <v>5</v>
      </c>
      <c r="K160">
        <v>5</v>
      </c>
      <c r="L160" t="s">
        <v>32</v>
      </c>
    </row>
    <row r="161" spans="1:12">
      <c r="A161" t="str">
        <f>Hyperlink("https://www.diodes.com/part/view/DFLZ7V5Q","DFLZ7V5Q")</f>
        <v>DFLZ7V5Q</v>
      </c>
      <c r="B161" t="str">
        <f>Hyperlink("https://www.diodes.com/assets/Datasheets/DFLZxxQ.pdf","DFLZ7V5Q Datasheet")</f>
        <v>DFLZ7V5Q Datasheet</v>
      </c>
      <c r="C161" t="s">
        <v>12</v>
      </c>
      <c r="D161" t="s">
        <v>13</v>
      </c>
      <c r="E161" t="s">
        <v>14</v>
      </c>
      <c r="F161" t="s">
        <v>15</v>
      </c>
      <c r="G161">
        <v>1000</v>
      </c>
      <c r="H161">
        <v>7.5</v>
      </c>
      <c r="I161">
        <v>100</v>
      </c>
      <c r="J161">
        <v>5</v>
      </c>
      <c r="K161">
        <v>5</v>
      </c>
      <c r="L161" t="s">
        <v>32</v>
      </c>
    </row>
    <row r="162" spans="1:12">
      <c r="A162" t="str">
        <f>Hyperlink("https://www.diodes.com/part/view/DFLZ8V2Q","DFLZ8V2Q")</f>
        <v>DFLZ8V2Q</v>
      </c>
      <c r="B162" t="str">
        <f>Hyperlink("https://www.diodes.com/assets/Datasheets/DFLZxxQ.pdf","DFLZ8V2Q Datasheet")</f>
        <v>DFLZ8V2Q Datasheet</v>
      </c>
      <c r="C162" t="s">
        <v>12</v>
      </c>
      <c r="D162" t="s">
        <v>13</v>
      </c>
      <c r="E162" t="s">
        <v>14</v>
      </c>
      <c r="F162" t="s">
        <v>15</v>
      </c>
      <c r="G162">
        <v>1000</v>
      </c>
      <c r="H162">
        <v>8.2</v>
      </c>
      <c r="I162">
        <v>100</v>
      </c>
      <c r="J162">
        <v>5</v>
      </c>
      <c r="K162">
        <v>5</v>
      </c>
      <c r="L162" t="s">
        <v>32</v>
      </c>
    </row>
    <row r="163" spans="1:12">
      <c r="A163" t="str">
        <f>Hyperlink("https://www.diodes.com/part/view/DFLZ9V1Q","DFLZ9V1Q")</f>
        <v>DFLZ9V1Q</v>
      </c>
      <c r="B163" t="str">
        <f>Hyperlink("https://www.diodes.com/assets/Datasheets/DFLZxxQ.pdf","DFLZ9V1Q Datasheet")</f>
        <v>DFLZ9V1Q Datasheet</v>
      </c>
      <c r="C163" t="s">
        <v>12</v>
      </c>
      <c r="D163" t="s">
        <v>13</v>
      </c>
      <c r="E163" t="s">
        <v>14</v>
      </c>
      <c r="F163" t="s">
        <v>15</v>
      </c>
      <c r="G163">
        <v>1000</v>
      </c>
      <c r="H163">
        <v>9.1</v>
      </c>
      <c r="I163">
        <v>50</v>
      </c>
      <c r="J163">
        <v>5</v>
      </c>
      <c r="K163">
        <v>5</v>
      </c>
      <c r="L163" t="s">
        <v>32</v>
      </c>
    </row>
    <row r="164" spans="1:12">
      <c r="A164" t="str">
        <f>Hyperlink("https://www.diodes.com/part/view/GDZ12LP3Q","GDZ12LP3Q")</f>
        <v>GDZ12LP3Q</v>
      </c>
      <c r="B164" t="str">
        <f>Hyperlink("https://www.diodes.com/assets/Datasheets/GDZ6V2LP3Q-GDZ12LP3Q.pdf","GDZ6V2LP3Q-GDZ12LP3Q Datasheet")</f>
        <v>GDZ6V2LP3Q-GDZ12LP3Q Datasheet</v>
      </c>
      <c r="C164" t="s">
        <v>12</v>
      </c>
      <c r="D164" t="s">
        <v>13</v>
      </c>
      <c r="E164" t="s">
        <v>14</v>
      </c>
      <c r="F164" t="s">
        <v>15</v>
      </c>
      <c r="G164">
        <v>250</v>
      </c>
      <c r="H164">
        <v>12</v>
      </c>
      <c r="I164">
        <v>5</v>
      </c>
      <c r="J164">
        <v>5</v>
      </c>
      <c r="K164">
        <v>0.1</v>
      </c>
      <c r="L164" t="s">
        <v>33</v>
      </c>
    </row>
    <row r="165" spans="1:12">
      <c r="A165" t="str">
        <f>Hyperlink("https://www.diodes.com/part/view/GDZ6V2LP3Q","GDZ6V2LP3Q")</f>
        <v>GDZ6V2LP3Q</v>
      </c>
      <c r="B165" t="str">
        <f>Hyperlink("https://www.diodes.com/assets/Datasheets/GDZ6V2LP3Q-GDZ12LP3Q.pdf","GDZ6V2LP3Q-GDZ12LP3Q Datasheet")</f>
        <v>GDZ6V2LP3Q-GDZ12LP3Q Datasheet</v>
      </c>
      <c r="C165" t="s">
        <v>12</v>
      </c>
      <c r="D165" t="s">
        <v>13</v>
      </c>
      <c r="E165" t="s">
        <v>14</v>
      </c>
      <c r="F165" t="s">
        <v>15</v>
      </c>
      <c r="G165">
        <v>250</v>
      </c>
      <c r="H165">
        <v>6.2</v>
      </c>
      <c r="I165">
        <v>5</v>
      </c>
      <c r="J165">
        <v>5.32</v>
      </c>
      <c r="K165">
        <v>1</v>
      </c>
      <c r="L165" t="s">
        <v>33</v>
      </c>
    </row>
    <row r="166" spans="1:12">
      <c r="A166" t="str">
        <f>Hyperlink("https://www.diodes.com/part/view/GDZ6V8LP3Q","GDZ6V8LP3Q")</f>
        <v>GDZ6V8LP3Q</v>
      </c>
      <c r="B166" t="str">
        <f>Hyperlink("https://www.diodes.com/assets/Datasheets/GDZ6V2LP3Q-GDZ12LP3Q.pdf","GDZ6V2LP3Q-GDZ12LP3Q Datasheet")</f>
        <v>GDZ6V2LP3Q-GDZ12LP3Q Datasheet</v>
      </c>
      <c r="C166" t="s">
        <v>12</v>
      </c>
      <c r="D166" t="s">
        <v>13</v>
      </c>
      <c r="E166" t="s">
        <v>14</v>
      </c>
      <c r="F166" t="s">
        <v>15</v>
      </c>
      <c r="G166">
        <v>250</v>
      </c>
      <c r="H166">
        <v>6.8</v>
      </c>
      <c r="I166">
        <v>5</v>
      </c>
      <c r="J166">
        <v>5</v>
      </c>
      <c r="K166">
        <v>0.5</v>
      </c>
      <c r="L166" t="s">
        <v>33</v>
      </c>
    </row>
    <row r="167" spans="1:12">
      <c r="A167" t="str">
        <f>Hyperlink("https://www.diodes.com/part/view/GDZ9V1LP3Q","GDZ9V1LP3Q")</f>
        <v>GDZ9V1LP3Q</v>
      </c>
      <c r="B167" t="str">
        <f>Hyperlink("https://www.diodes.com/assets/Datasheets/GDZ6V2LP3Q-GDZ12LP3Q.pdf","GDZ6V2LP3Q-GDZ12LP3Q Datasheet")</f>
        <v>GDZ6V2LP3Q-GDZ12LP3Q Datasheet</v>
      </c>
      <c r="C167" t="s">
        <v>12</v>
      </c>
      <c r="D167" t="s">
        <v>13</v>
      </c>
      <c r="E167" t="s">
        <v>14</v>
      </c>
      <c r="F167" t="s">
        <v>15</v>
      </c>
      <c r="G167">
        <v>250</v>
      </c>
      <c r="H167">
        <v>9.1</v>
      </c>
      <c r="I167">
        <v>5</v>
      </c>
      <c r="J167">
        <v>5</v>
      </c>
      <c r="K167">
        <v>0.5</v>
      </c>
      <c r="L167" t="s">
        <v>33</v>
      </c>
    </row>
    <row r="168" spans="1:12">
      <c r="A168" t="str">
        <f>Hyperlink("https://www.diodes.com/part/view/MMBZ5245BWQ","MMBZ5245BWQ")</f>
        <v>MMBZ5245BWQ</v>
      </c>
      <c r="B168" t="str">
        <f>Hyperlink("https://www.diodes.com/assets/Datasheets/MMBZ5245BWQ.pdf","MMBZ5245BWQ Datasheet")</f>
        <v>MMBZ5245BWQ Datasheet</v>
      </c>
      <c r="C168" t="s">
        <v>34</v>
      </c>
      <c r="D168" t="s">
        <v>13</v>
      </c>
      <c r="E168" t="s">
        <v>14</v>
      </c>
      <c r="F168" t="s">
        <v>15</v>
      </c>
      <c r="G168">
        <v>200</v>
      </c>
      <c r="H168">
        <v>15</v>
      </c>
      <c r="I168">
        <v>8.5</v>
      </c>
      <c r="J168">
        <v>5</v>
      </c>
      <c r="K168">
        <v>0.1</v>
      </c>
      <c r="L168" t="s">
        <v>35</v>
      </c>
    </row>
    <row r="169" spans="1:12">
      <c r="A169" t="str">
        <f>Hyperlink("https://www.diodes.com/part/view/MMSZ5232BSQ","MMSZ5232BSQ")</f>
        <v>MMSZ5232BSQ</v>
      </c>
      <c r="B169" t="str">
        <f>Hyperlink("https://www.diodes.com/assets/Datasheets/MMSZ5232BSQ.pdf","MMSZ5232BSQ Datasheet")</f>
        <v>MMSZ5232BSQ Datasheet</v>
      </c>
      <c r="C169" t="s">
        <v>12</v>
      </c>
      <c r="D169" t="s">
        <v>13</v>
      </c>
      <c r="E169" t="s">
        <v>14</v>
      </c>
      <c r="F169" t="s">
        <v>15</v>
      </c>
      <c r="G169">
        <v>200</v>
      </c>
      <c r="H169">
        <v>5.6</v>
      </c>
      <c r="I169">
        <v>20</v>
      </c>
      <c r="J169">
        <v>0.05</v>
      </c>
      <c r="K169">
        <v>5</v>
      </c>
      <c r="L169" t="s">
        <v>17</v>
      </c>
    </row>
    <row r="170" spans="1:12">
      <c r="A170" t="str">
        <f>Hyperlink("https://www.diodes.com/part/view/PD3Z284C16Q","PD3Z284C16Q")</f>
        <v>PD3Z284C16Q</v>
      </c>
      <c r="B170" t="str">
        <f>Hyperlink("https://www.diodes.com/assets/Datasheets/PD3Z284C5V1Q-PD3Z284C36Q.pdf","PD3Z284C5V1Q PD3Z284C36Q Datasheet")</f>
        <v>PD3Z284C5V1Q PD3Z284C36Q Datasheet</v>
      </c>
      <c r="C170" t="s">
        <v>36</v>
      </c>
      <c r="D170" t="s">
        <v>13</v>
      </c>
      <c r="E170" t="s">
        <v>14</v>
      </c>
      <c r="F170" t="s">
        <v>15</v>
      </c>
      <c r="G170">
        <v>500</v>
      </c>
      <c r="H170">
        <v>16</v>
      </c>
      <c r="I170">
        <v>5</v>
      </c>
      <c r="J170">
        <v>5.56</v>
      </c>
      <c r="K170">
        <v>0.1</v>
      </c>
      <c r="L170" t="s">
        <v>37</v>
      </c>
    </row>
    <row r="171" spans="1:12">
      <c r="A171" t="str">
        <f>Hyperlink("https://www.diodes.com/part/view/PD3Z284C24Q","PD3Z284C24Q")</f>
        <v>PD3Z284C24Q</v>
      </c>
      <c r="B171" t="str">
        <f>Hyperlink("https://www.diodes.com/assets/Datasheets/PD3Z284C5V1Q-PD3Z284C36Q.pdf","PD3Z284C5V1Q PD3Z284C36Q Datasheet")</f>
        <v>PD3Z284C5V1Q PD3Z284C36Q Datasheet</v>
      </c>
      <c r="C171" t="s">
        <v>36</v>
      </c>
      <c r="D171" t="s">
        <v>13</v>
      </c>
      <c r="E171" t="s">
        <v>14</v>
      </c>
      <c r="F171" t="s">
        <v>15</v>
      </c>
      <c r="G171">
        <v>500</v>
      </c>
      <c r="H171">
        <v>24</v>
      </c>
      <c r="I171">
        <v>5</v>
      </c>
      <c r="J171" t="s">
        <v>38</v>
      </c>
      <c r="K171">
        <v>0.1</v>
      </c>
      <c r="L171" t="s">
        <v>37</v>
      </c>
    </row>
    <row r="172" spans="1:12">
      <c r="A172" t="str">
        <f>Hyperlink("https://www.diodes.com/part/view/PD3Z284C36Q","PD3Z284C36Q")</f>
        <v>PD3Z284C36Q</v>
      </c>
      <c r="B172" t="str">
        <f>Hyperlink("https://www.diodes.com/assets/Datasheets/PD3Z284C5V1Q-PD3Z284C36Q.pdf","PD3Z284C5V1Q PD3Z284C36Q Datasheet")</f>
        <v>PD3Z284C5V1Q PD3Z284C36Q Datasheet</v>
      </c>
      <c r="C172" t="s">
        <v>36</v>
      </c>
      <c r="D172" t="s">
        <v>13</v>
      </c>
      <c r="E172" t="s">
        <v>14</v>
      </c>
      <c r="F172" t="s">
        <v>15</v>
      </c>
      <c r="G172">
        <v>500</v>
      </c>
      <c r="H172">
        <v>36</v>
      </c>
      <c r="I172">
        <v>2</v>
      </c>
      <c r="J172">
        <v>5.56</v>
      </c>
      <c r="K172">
        <v>0.1</v>
      </c>
      <c r="L172" t="s">
        <v>37</v>
      </c>
    </row>
    <row r="173" spans="1:12">
      <c r="A173" t="str">
        <f>Hyperlink("https://www.diodes.com/part/view/PD3Z284C5V1Q","PD3Z284C5V1Q")</f>
        <v>PD3Z284C5V1Q</v>
      </c>
      <c r="B173" t="str">
        <f>Hyperlink("https://www.diodes.com/assets/Datasheets/PD3Z284C5V1Q-PD3Z284C36Q.pdf","PD3Z284C5V1Q PD3Z284C36Q Datasheet")</f>
        <v>PD3Z284C5V1Q PD3Z284C36Q Datasheet</v>
      </c>
      <c r="C173" t="s">
        <v>36</v>
      </c>
      <c r="D173" t="s">
        <v>13</v>
      </c>
      <c r="E173" t="s">
        <v>14</v>
      </c>
      <c r="F173" t="s">
        <v>15</v>
      </c>
      <c r="G173">
        <v>500</v>
      </c>
      <c r="H173">
        <v>5.1</v>
      </c>
      <c r="I173">
        <v>5</v>
      </c>
      <c r="J173">
        <v>5.88</v>
      </c>
      <c r="K173">
        <v>2</v>
      </c>
      <c r="L173" t="s">
        <v>37</v>
      </c>
    </row>
    <row r="174" spans="1:12">
      <c r="A174" t="str">
        <f>Hyperlink("https://www.diodes.com/part/view/UDZ9V1BQ","UDZ9V1BQ")</f>
        <v>UDZ9V1BQ</v>
      </c>
      <c r="B174" t="str">
        <f>Hyperlink("https://www.diodes.com/assets/Datasheets/UDZ9V1BQ.pdf","UDZ9V1BQ Datasheet")</f>
        <v>UDZ9V1BQ Datasheet</v>
      </c>
      <c r="C174" t="s">
        <v>21</v>
      </c>
      <c r="D174" t="s">
        <v>13</v>
      </c>
      <c r="E174" t="s">
        <v>14</v>
      </c>
      <c r="F174" t="s">
        <v>15</v>
      </c>
      <c r="G174">
        <v>200</v>
      </c>
      <c r="H174">
        <v>9.04</v>
      </c>
      <c r="I174">
        <v>5</v>
      </c>
      <c r="J174">
        <v>2.1</v>
      </c>
      <c r="K174">
        <v>0.5</v>
      </c>
      <c r="L174" t="s">
        <v>17</v>
      </c>
    </row>
  </sheetData>
  <hyperlinks>
    <hyperlink ref="A2" r:id="rId_hyperlink_1" tooltip="BZT52C10Q" display="BZT52C10Q"/>
    <hyperlink ref="B2" r:id="rId_hyperlink_2" tooltip="BZT52Cxx Datasheet" display="BZT52Cxx Datasheet"/>
    <hyperlink ref="A3" r:id="rId_hyperlink_3" tooltip="BZT52C10SQ" display="BZT52C10SQ"/>
    <hyperlink ref="B3" r:id="rId_hyperlink_4" tooltip="BZT52CxxS Datasheet" display="BZT52CxxS Datasheet"/>
    <hyperlink ref="A4" r:id="rId_hyperlink_5" tooltip="BZT52C10TQ" display="BZT52C10TQ"/>
    <hyperlink ref="B4" r:id="rId_hyperlink_6" tooltip="BZT52CxxT Datasheet" display="BZT52CxxT Datasheet"/>
    <hyperlink ref="A5" r:id="rId_hyperlink_7" tooltip="BZT52C11Q" display="BZT52C11Q"/>
    <hyperlink ref="B5" r:id="rId_hyperlink_8" tooltip="BZT52Cxx Datasheet" display="BZT52Cxx Datasheet"/>
    <hyperlink ref="A6" r:id="rId_hyperlink_9" tooltip="BZT52C11SQ" display="BZT52C11SQ"/>
    <hyperlink ref="B6" r:id="rId_hyperlink_10" tooltip="BZT52CxxS Datasheet" display="BZT52CxxS Datasheet"/>
    <hyperlink ref="A7" r:id="rId_hyperlink_11" tooltip="BZT52C11TQ" display="BZT52C11TQ"/>
    <hyperlink ref="B7" r:id="rId_hyperlink_12" tooltip="BZT52CxxT Datasheet" display="BZT52CxxT Datasheet"/>
    <hyperlink ref="A8" r:id="rId_hyperlink_13" tooltip="BZT52C12Q" display="BZT52C12Q"/>
    <hyperlink ref="B8" r:id="rId_hyperlink_14" tooltip="BZT52Cxx Datasheet" display="BZT52Cxx Datasheet"/>
    <hyperlink ref="A9" r:id="rId_hyperlink_15" tooltip="BZT52C12SQ" display="BZT52C12SQ"/>
    <hyperlink ref="B9" r:id="rId_hyperlink_16" tooltip="BZT52CxxS Datasheet" display="BZT52CxxS Datasheet"/>
    <hyperlink ref="A10" r:id="rId_hyperlink_17" tooltip="BZT52C12TQ" display="BZT52C12TQ"/>
    <hyperlink ref="B10" r:id="rId_hyperlink_18" tooltip="BZT52CxxT Datasheet" display="BZT52CxxT Datasheet"/>
    <hyperlink ref="A11" r:id="rId_hyperlink_19" tooltip="BZT52C13LPQ" display="BZT52C13LPQ"/>
    <hyperlink ref="B11" r:id="rId_hyperlink_20" tooltip="BZT52C9V1LPQ - BZT52C16LPQ Datasheet" display="BZT52C9V1LPQ - BZT52C16LPQ Datasheet"/>
    <hyperlink ref="A12" r:id="rId_hyperlink_21" tooltip="BZT52C13Q" display="BZT52C13Q"/>
    <hyperlink ref="B12" r:id="rId_hyperlink_22" tooltip="BZT52Cxx Datasheet" display="BZT52Cxx Datasheet"/>
    <hyperlink ref="A13" r:id="rId_hyperlink_23" tooltip="BZT52C13SQ" display="BZT52C13SQ"/>
    <hyperlink ref="B13" r:id="rId_hyperlink_24" tooltip="BZT52CxxS Datasheet" display="BZT52CxxS Datasheet"/>
    <hyperlink ref="A14" r:id="rId_hyperlink_25" tooltip="BZT52C13TQ" display="BZT52C13TQ"/>
    <hyperlink ref="B14" r:id="rId_hyperlink_26" tooltip="BZT52CxxT Datasheet" display="BZT52CxxT Datasheet"/>
    <hyperlink ref="A15" r:id="rId_hyperlink_27" tooltip="BZT52C15LPQ" display="BZT52C15LPQ"/>
    <hyperlink ref="B15" r:id="rId_hyperlink_28" tooltip="BZT52C9V1LPQ - BZT52C16LPQ Datasheet" display="BZT52C9V1LPQ - BZT52C16LPQ Datasheet"/>
    <hyperlink ref="A16" r:id="rId_hyperlink_29" tooltip="BZT52C15Q" display="BZT52C15Q"/>
    <hyperlink ref="B16" r:id="rId_hyperlink_30" tooltip="BZT52Cxx Datasheet" display="BZT52Cxx Datasheet"/>
    <hyperlink ref="A17" r:id="rId_hyperlink_31" tooltip="BZT52C15SQ" display="BZT52C15SQ"/>
    <hyperlink ref="B17" r:id="rId_hyperlink_32" tooltip="BZT52CxxS Datasheet" display="BZT52CxxS Datasheet"/>
    <hyperlink ref="A18" r:id="rId_hyperlink_33" tooltip="BZT52C15TQ" display="BZT52C15TQ"/>
    <hyperlink ref="B18" r:id="rId_hyperlink_34" tooltip="BZT52CxxT Datasheet" display="BZT52CxxT Datasheet"/>
    <hyperlink ref="A19" r:id="rId_hyperlink_35" tooltip="BZT52C16LPQ" display="BZT52C16LPQ"/>
    <hyperlink ref="B19" r:id="rId_hyperlink_36" tooltip="BZT52C9V1LPQ - BZT52C16LPQ Datasheet" display="BZT52C9V1LPQ - BZT52C16LPQ Datasheet"/>
    <hyperlink ref="A20" r:id="rId_hyperlink_37" tooltip="BZT52C16Q" display="BZT52C16Q"/>
    <hyperlink ref="B20" r:id="rId_hyperlink_38" tooltip="BZT52Cxx Datasheet" display="BZT52Cxx Datasheet"/>
    <hyperlink ref="A21" r:id="rId_hyperlink_39" tooltip="BZT52C16SQ" display="BZT52C16SQ"/>
    <hyperlink ref="B21" r:id="rId_hyperlink_40" tooltip="BZT52CxxS Datasheet" display="BZT52CxxS Datasheet"/>
    <hyperlink ref="A22" r:id="rId_hyperlink_41" tooltip="BZT52C16TQ" display="BZT52C16TQ"/>
    <hyperlink ref="B22" r:id="rId_hyperlink_42" tooltip="BZT52CxxT Datasheet" display="BZT52CxxT Datasheet"/>
    <hyperlink ref="A23" r:id="rId_hyperlink_43" tooltip="BZT52C18Q" display="BZT52C18Q"/>
    <hyperlink ref="B23" r:id="rId_hyperlink_44" tooltip="BZT52Cxx Datasheet" display="BZT52Cxx Datasheet"/>
    <hyperlink ref="A24" r:id="rId_hyperlink_45" tooltip="BZT52C18SQ" display="BZT52C18SQ"/>
    <hyperlink ref="B24" r:id="rId_hyperlink_46" tooltip="BZT52CxxS Datasheet" display="BZT52CxxS Datasheet"/>
    <hyperlink ref="A25" r:id="rId_hyperlink_47" tooltip="BZT52C18TQ" display="BZT52C18TQ"/>
    <hyperlink ref="B25" r:id="rId_hyperlink_48" tooltip="BZT52CxxT Datasheet" display="BZT52CxxT Datasheet"/>
    <hyperlink ref="A26" r:id="rId_hyperlink_49" tooltip="BZT52C20Q" display="BZT52C20Q"/>
    <hyperlink ref="B26" r:id="rId_hyperlink_50" tooltip="BZT52Cxx Datasheet" display="BZT52Cxx Datasheet"/>
    <hyperlink ref="A27" r:id="rId_hyperlink_51" tooltip="BZT52C20SQ" display="BZT52C20SQ"/>
    <hyperlink ref="B27" r:id="rId_hyperlink_52" tooltip="BZT52CxxS Datasheet" display="BZT52CxxS Datasheet"/>
    <hyperlink ref="A28" r:id="rId_hyperlink_53" tooltip="BZT52C20TQ" display="BZT52C20TQ"/>
    <hyperlink ref="B28" r:id="rId_hyperlink_54" tooltip="BZT52CxxT Datasheet" display="BZT52CxxT Datasheet"/>
    <hyperlink ref="A29" r:id="rId_hyperlink_55" tooltip="BZT52C22Q" display="BZT52C22Q"/>
    <hyperlink ref="B29" r:id="rId_hyperlink_56" tooltip="BZT52Cxx Datasheet" display="BZT52Cxx Datasheet"/>
    <hyperlink ref="A30" r:id="rId_hyperlink_57" tooltip="BZT52C22TQ" display="BZT52C22TQ"/>
    <hyperlink ref="B30" r:id="rId_hyperlink_58" tooltip="BZT52CxxT Datasheet" display="BZT52CxxT Datasheet"/>
    <hyperlink ref="A31" r:id="rId_hyperlink_59" tooltip="BZT52C24Q" display="BZT52C24Q"/>
    <hyperlink ref="B31" r:id="rId_hyperlink_60" tooltip="BZT52Cxx Datasheet" display="BZT52Cxx Datasheet"/>
    <hyperlink ref="A32" r:id="rId_hyperlink_61" tooltip="BZT52C24SQ" display="BZT52C24SQ"/>
    <hyperlink ref="B32" r:id="rId_hyperlink_62" tooltip="BZT52CxxS Datasheet" display="BZT52CxxS Datasheet"/>
    <hyperlink ref="A33" r:id="rId_hyperlink_63" tooltip="BZT52C24TQ" display="BZT52C24TQ"/>
    <hyperlink ref="B33" r:id="rId_hyperlink_64" tooltip="BZT52CxxT Datasheet" display="BZT52CxxT Datasheet"/>
    <hyperlink ref="A34" r:id="rId_hyperlink_65" tooltip="BZT52C27Q" display="BZT52C27Q"/>
    <hyperlink ref="B34" r:id="rId_hyperlink_66" tooltip="BZT52Cxx Datasheet" display="BZT52Cxx Datasheet"/>
    <hyperlink ref="A35" r:id="rId_hyperlink_67" tooltip="BZT52C2V0Q" display="BZT52C2V0Q"/>
    <hyperlink ref="B35" r:id="rId_hyperlink_68" tooltip="BZT52Cxx Datasheet" display="BZT52Cxx Datasheet"/>
    <hyperlink ref="A36" r:id="rId_hyperlink_69" tooltip="BZT52C2V0TQ" display="BZT52C2V0TQ"/>
    <hyperlink ref="B36" r:id="rId_hyperlink_70" tooltip="BZT52CxxT Datasheet" display="BZT52CxxT Datasheet"/>
    <hyperlink ref="A37" r:id="rId_hyperlink_71" tooltip="BZT52C2V4Q" display="BZT52C2V4Q"/>
    <hyperlink ref="B37" r:id="rId_hyperlink_72" tooltip="BZT52Cxx Datasheet" display="BZT52Cxx Datasheet"/>
    <hyperlink ref="A38" r:id="rId_hyperlink_73" tooltip="BZT52C2V4TQ" display="BZT52C2V4TQ"/>
    <hyperlink ref="B38" r:id="rId_hyperlink_74" tooltip="BZT52CxxT Datasheet" display="BZT52CxxT Datasheet"/>
    <hyperlink ref="A39" r:id="rId_hyperlink_75" tooltip="BZT52C2V7Q" display="BZT52C2V7Q"/>
    <hyperlink ref="B39" r:id="rId_hyperlink_76" tooltip="BZT52Cxx Datasheet" display="BZT52Cxx Datasheet"/>
    <hyperlink ref="A40" r:id="rId_hyperlink_77" tooltip="BZT52C2V7TQ" display="BZT52C2V7TQ"/>
    <hyperlink ref="B40" r:id="rId_hyperlink_78" tooltip="BZT52CxxT Datasheet" display="BZT52CxxT Datasheet"/>
    <hyperlink ref="A41" r:id="rId_hyperlink_79" tooltip="BZT52C30Q" display="BZT52C30Q"/>
    <hyperlink ref="B41" r:id="rId_hyperlink_80" tooltip="BZT52Cxx Datasheet" display="BZT52Cxx Datasheet"/>
    <hyperlink ref="A42" r:id="rId_hyperlink_81" tooltip="BZT52C33Q" display="BZT52C33Q"/>
    <hyperlink ref="B42" r:id="rId_hyperlink_82" tooltip="BZT52Cxx Datasheet" display="BZT52Cxx Datasheet"/>
    <hyperlink ref="A43" r:id="rId_hyperlink_83" tooltip="BZT52C36Q" display="BZT52C36Q"/>
    <hyperlink ref="B43" r:id="rId_hyperlink_84" tooltip="BZT52Cxx Datasheet" display="BZT52Cxx Datasheet"/>
    <hyperlink ref="A44" r:id="rId_hyperlink_85" tooltip="BZT52C36SQ" display="BZT52C36SQ"/>
    <hyperlink ref="B44" r:id="rId_hyperlink_86" tooltip="BZT52CxxS Datasheet" display="BZT52CxxS Datasheet"/>
    <hyperlink ref="A45" r:id="rId_hyperlink_87" tooltip="BZT52C36TQ" display="BZT52C36TQ"/>
    <hyperlink ref="B45" r:id="rId_hyperlink_88" tooltip="BZT52CxxT Datasheet" display="BZT52CxxT Datasheet"/>
    <hyperlink ref="A46" r:id="rId_hyperlink_89" tooltip="BZT52C39Q" display="BZT52C39Q"/>
    <hyperlink ref="B46" r:id="rId_hyperlink_90" tooltip="BZT52Cxx Datasheet" display="BZT52Cxx Datasheet"/>
    <hyperlink ref="A47" r:id="rId_hyperlink_91" tooltip="BZT52C3V0Q" display="BZT52C3V0Q"/>
    <hyperlink ref="B47" r:id="rId_hyperlink_92" tooltip="BZT52Cxx Datasheet" display="BZT52Cxx Datasheet"/>
    <hyperlink ref="A48" r:id="rId_hyperlink_93" tooltip="BZT52C3V0SQ" display="BZT52C3V0SQ"/>
    <hyperlink ref="B48" r:id="rId_hyperlink_94" tooltip="BZT52CxxS Datasheet" display="BZT52CxxS Datasheet"/>
    <hyperlink ref="A49" r:id="rId_hyperlink_95" tooltip="BZT52C3V0TQ" display="BZT52C3V0TQ"/>
    <hyperlink ref="B49" r:id="rId_hyperlink_96" tooltip="BZT52CxxT Datasheet" display="BZT52CxxT Datasheet"/>
    <hyperlink ref="A50" r:id="rId_hyperlink_97" tooltip="BZT52C3V3Q" display="BZT52C3V3Q"/>
    <hyperlink ref="B50" r:id="rId_hyperlink_98" tooltip="BZT52Cxx Datasheet" display="BZT52Cxx Datasheet"/>
    <hyperlink ref="A51" r:id="rId_hyperlink_99" tooltip="BZT52C3V3SQ" display="BZT52C3V3SQ"/>
    <hyperlink ref="B51" r:id="rId_hyperlink_100" tooltip="BZT52CxxS Datasheet" display="BZT52CxxS Datasheet"/>
    <hyperlink ref="A52" r:id="rId_hyperlink_101" tooltip="BZT52C3V3TQ" display="BZT52C3V3TQ"/>
    <hyperlink ref="B52" r:id="rId_hyperlink_102" tooltip="BZT52CxxT Datasheet" display="BZT52CxxT Datasheet"/>
    <hyperlink ref="A53" r:id="rId_hyperlink_103" tooltip="BZT52C3V6Q" display="BZT52C3V6Q"/>
    <hyperlink ref="B53" r:id="rId_hyperlink_104" tooltip="BZT52Cxx Datasheet" display="BZT52Cxx Datasheet"/>
    <hyperlink ref="A54" r:id="rId_hyperlink_105" tooltip="BZT52C3V6SQ" display="BZT52C3V6SQ"/>
    <hyperlink ref="B54" r:id="rId_hyperlink_106" tooltip="BZT52CxxS Datasheet" display="BZT52CxxS Datasheet"/>
    <hyperlink ref="A55" r:id="rId_hyperlink_107" tooltip="BZT52C3V6TQ" display="BZT52C3V6TQ"/>
    <hyperlink ref="B55" r:id="rId_hyperlink_108" tooltip="BZT52CxxT Datasheet" display="BZT52CxxT Datasheet"/>
    <hyperlink ref="A56" r:id="rId_hyperlink_109" tooltip="BZT52C3V9Q" display="BZT52C3V9Q"/>
    <hyperlink ref="B56" r:id="rId_hyperlink_110" tooltip="BZT52Cxx Datasheet" display="BZT52Cxx Datasheet"/>
    <hyperlink ref="A57" r:id="rId_hyperlink_111" tooltip="BZT52C3V9SQ" display="BZT52C3V9SQ"/>
    <hyperlink ref="B57" r:id="rId_hyperlink_112" tooltip="BZT52CxxS Datasheet" display="BZT52CxxS Datasheet"/>
    <hyperlink ref="A58" r:id="rId_hyperlink_113" tooltip="BZT52C3V9TQ" display="BZT52C3V9TQ"/>
    <hyperlink ref="B58" r:id="rId_hyperlink_114" tooltip="BZT52CxxT Datasheet" display="BZT52CxxT Datasheet"/>
    <hyperlink ref="A59" r:id="rId_hyperlink_115" tooltip="BZT52C43Q" display="BZT52C43Q"/>
    <hyperlink ref="B59" r:id="rId_hyperlink_116" tooltip="BZT52Cxx Datasheet" display="BZT52Cxx Datasheet"/>
    <hyperlink ref="A60" r:id="rId_hyperlink_117" tooltip="BZT52C47Q" display="BZT52C47Q"/>
    <hyperlink ref="B60" r:id="rId_hyperlink_118" tooltip="BZT52Cxx Datasheet" display="BZT52Cxx Datasheet"/>
    <hyperlink ref="A61" r:id="rId_hyperlink_119" tooltip="BZT52C4V3Q" display="BZT52C4V3Q"/>
    <hyperlink ref="B61" r:id="rId_hyperlink_120" tooltip="BZT52Cxx Datasheet" display="BZT52Cxx Datasheet"/>
    <hyperlink ref="A62" r:id="rId_hyperlink_121" tooltip="BZT52C4V3SQ" display="BZT52C4V3SQ"/>
    <hyperlink ref="B62" r:id="rId_hyperlink_122" tooltip="BZT52CxxS Datasheet" display="BZT52CxxS Datasheet"/>
    <hyperlink ref="A63" r:id="rId_hyperlink_123" tooltip="BZT52C4V3TQ" display="BZT52C4V3TQ"/>
    <hyperlink ref="B63" r:id="rId_hyperlink_124" tooltip="BZT52CxxT Datasheet" display="BZT52CxxT Datasheet"/>
    <hyperlink ref="A64" r:id="rId_hyperlink_125" tooltip="BZT52C4V7Q" display="BZT52C4V7Q"/>
    <hyperlink ref="B64" r:id="rId_hyperlink_126" tooltip="BZT52Cxx Datasheet" display="BZT52Cxx Datasheet"/>
    <hyperlink ref="A65" r:id="rId_hyperlink_127" tooltip="BZT52C4V7SQ" display="BZT52C4V7SQ"/>
    <hyperlink ref="B65" r:id="rId_hyperlink_128" tooltip="BZT52CxxS Datasheet" display="BZT52CxxS Datasheet"/>
    <hyperlink ref="A66" r:id="rId_hyperlink_129" tooltip="BZT52C4V7TQ" display="BZT52C4V7TQ"/>
    <hyperlink ref="B66" r:id="rId_hyperlink_130" tooltip="BZT52CxxT Datasheet" display="BZT52CxxT Datasheet"/>
    <hyperlink ref="A67" r:id="rId_hyperlink_131" tooltip="BZT52C51Q" display="BZT52C51Q"/>
    <hyperlink ref="B67" r:id="rId_hyperlink_132" tooltip="BZT52Cxx Datasheet" display="BZT52Cxx Datasheet"/>
    <hyperlink ref="A68" r:id="rId_hyperlink_133" tooltip="BZT52C5V1Q" display="BZT52C5V1Q"/>
    <hyperlink ref="B68" r:id="rId_hyperlink_134" tooltip="BZT52Cxx Datasheet" display="BZT52Cxx Datasheet"/>
    <hyperlink ref="A69" r:id="rId_hyperlink_135" tooltip="BZT52C5V1SQ" display="BZT52C5V1SQ"/>
    <hyperlink ref="B69" r:id="rId_hyperlink_136" tooltip="BZT52CxxS Datasheet" display="BZT52CxxS Datasheet"/>
    <hyperlink ref="A70" r:id="rId_hyperlink_137" tooltip="BZT52C5V1TQ" display="BZT52C5V1TQ"/>
    <hyperlink ref="B70" r:id="rId_hyperlink_138" tooltip="BZT52CxxT Datasheet" display="BZT52CxxT Datasheet"/>
    <hyperlink ref="A71" r:id="rId_hyperlink_139" tooltip="BZT52C5V6Q" display="BZT52C5V6Q"/>
    <hyperlink ref="B71" r:id="rId_hyperlink_140" tooltip="BZT52Cxx Datasheet" display="BZT52Cxx Datasheet"/>
    <hyperlink ref="A72" r:id="rId_hyperlink_141" tooltip="BZT52C5V6SQ" display="BZT52C5V6SQ"/>
    <hyperlink ref="B72" r:id="rId_hyperlink_142" tooltip="BZT52CxxS Datasheet" display="BZT52CxxS Datasheet"/>
    <hyperlink ref="A73" r:id="rId_hyperlink_143" tooltip="BZT52C5V6TQ" display="BZT52C5V6TQ"/>
    <hyperlink ref="B73" r:id="rId_hyperlink_144" tooltip="BZT52CxxT Datasheet" display="BZT52CxxT Datasheet"/>
    <hyperlink ref="A74" r:id="rId_hyperlink_145" tooltip="BZT52C6V2Q" display="BZT52C6V2Q"/>
    <hyperlink ref="B74" r:id="rId_hyperlink_146" tooltip="BZT52Cxx Datasheet" display="BZT52Cxx Datasheet"/>
    <hyperlink ref="A75" r:id="rId_hyperlink_147" tooltip="BZT52C6V2SQ" display="BZT52C6V2SQ"/>
    <hyperlink ref="B75" r:id="rId_hyperlink_148" tooltip="BZT52CxxS Datasheet" display="BZT52CxxS Datasheet"/>
    <hyperlink ref="A76" r:id="rId_hyperlink_149" tooltip="BZT52C6V2TQ" display="BZT52C6V2TQ"/>
    <hyperlink ref="B76" r:id="rId_hyperlink_150" tooltip="BZT52CxxT Datasheet" display="BZT52CxxT Datasheet"/>
    <hyperlink ref="A77" r:id="rId_hyperlink_151" tooltip="BZT52C6V8LPQ" display="BZT52C6V8LPQ"/>
    <hyperlink ref="B77" r:id="rId_hyperlink_152" tooltip="BZT52C9V1LPQ - BZT52C16LPQ Datasheet" display="BZT52C9V1LPQ - BZT52C16LPQ Datasheet"/>
    <hyperlink ref="A78" r:id="rId_hyperlink_153" tooltip="BZT52C6V8SQ" display="BZT52C6V8SQ"/>
    <hyperlink ref="B78" r:id="rId_hyperlink_154" tooltip="BZT52CxxS Datasheet" display="BZT52CxxS Datasheet"/>
    <hyperlink ref="A79" r:id="rId_hyperlink_155" tooltip="BZT52C6V8TQ" display="BZT52C6V8TQ"/>
    <hyperlink ref="B79" r:id="rId_hyperlink_156" tooltip="BZT52CxxT Datasheet" display="BZT52CxxT Datasheet"/>
    <hyperlink ref="A80" r:id="rId_hyperlink_157" tooltip="BZT52C7V5Q" display="BZT52C7V5Q"/>
    <hyperlink ref="B80" r:id="rId_hyperlink_158" tooltip="BZT52Cxx Datasheet" display="BZT52Cxx Datasheet"/>
    <hyperlink ref="A81" r:id="rId_hyperlink_159" tooltip="BZT52C7V5SQ" display="BZT52C7V5SQ"/>
    <hyperlink ref="B81" r:id="rId_hyperlink_160" tooltip="BZT52CxxS Datasheet" display="BZT52CxxS Datasheet"/>
    <hyperlink ref="A82" r:id="rId_hyperlink_161" tooltip="BZT52C7V5TQ" display="BZT52C7V5TQ"/>
    <hyperlink ref="B82" r:id="rId_hyperlink_162" tooltip="BZT52CxxT Datasheet" display="BZT52CxxT Datasheet"/>
    <hyperlink ref="A83" r:id="rId_hyperlink_163" tooltip="BZT52C8V2Q" display="BZT52C8V2Q"/>
    <hyperlink ref="B83" r:id="rId_hyperlink_164" tooltip="BZT52Cxx Datasheet" display="BZT52Cxx Datasheet"/>
    <hyperlink ref="A84" r:id="rId_hyperlink_165" tooltip="BZT52C8V2TQ" display="BZT52C8V2TQ"/>
    <hyperlink ref="B84" r:id="rId_hyperlink_166" tooltip="BZT52CxxT Datasheet" display="BZT52CxxT Datasheet"/>
    <hyperlink ref="A85" r:id="rId_hyperlink_167" tooltip="BZT52C9V1LPQ" display="BZT52C9V1LPQ"/>
    <hyperlink ref="B85" r:id="rId_hyperlink_168" tooltip="BZT52C9V1LPQ - BZT52C16LPQ Datasheet" display="BZT52C9V1LPQ - BZT52C16LPQ Datasheet"/>
    <hyperlink ref="A86" r:id="rId_hyperlink_169" tooltip="BZT52C9V1Q" display="BZT52C9V1Q"/>
    <hyperlink ref="B86" r:id="rId_hyperlink_170" tooltip="BZT52Cxx Datasheet" display="BZT52Cxx Datasheet"/>
    <hyperlink ref="A87" r:id="rId_hyperlink_171" tooltip="BZT52C9V1SQ" display="BZT52C9V1SQ"/>
    <hyperlink ref="B87" r:id="rId_hyperlink_172" tooltip="BZT52CxxS Datasheet" display="BZT52CxxS Datasheet"/>
    <hyperlink ref="A88" r:id="rId_hyperlink_173" tooltip="BZT52C9V1TQ" display="BZT52C9V1TQ"/>
    <hyperlink ref="B88" r:id="rId_hyperlink_174" tooltip="BZT52CxxT Datasheet" display="BZT52CxxT Datasheet"/>
    <hyperlink ref="A89" r:id="rId_hyperlink_175" tooltip="BZT52HC10WFQ" display="BZT52HC10WFQ"/>
    <hyperlink ref="B89" r:id="rId_hyperlink_176" tooltip="BZT52HC5V6WFQ-BZT52HC30WFQ Datasheet" display="BZT52HC5V6WFQ-BZT52HC30WFQ Datasheet"/>
    <hyperlink ref="A90" r:id="rId_hyperlink_177" tooltip="BZT52HC11WFQ" display="BZT52HC11WFQ"/>
    <hyperlink ref="B90" r:id="rId_hyperlink_178" tooltip="BZT52HC5V6WFQ-BZT52HC30WFQ Datasheet" display="BZT52HC5V6WFQ-BZT52HC30WFQ Datasheet"/>
    <hyperlink ref="A91" r:id="rId_hyperlink_179" tooltip="BZT52HC12WFQ" display="BZT52HC12WFQ"/>
    <hyperlink ref="B91" r:id="rId_hyperlink_180" tooltip="BZT52HC5V6WFQ-BZT52HC30WFQ Datasheet" display="BZT52HC5V6WFQ-BZT52HC30WFQ Datasheet"/>
    <hyperlink ref="A92" r:id="rId_hyperlink_181" tooltip="BZT52HC13WFQ" display="BZT52HC13WFQ"/>
    <hyperlink ref="B92" r:id="rId_hyperlink_182" tooltip="BZT52HC5V6WFQ-BZT52HC30WFQ Datasheet" display="BZT52HC5V6WFQ-BZT52HC30WFQ Datasheet"/>
    <hyperlink ref="A93" r:id="rId_hyperlink_183" tooltip="BZT52HC15WFQ" display="BZT52HC15WFQ"/>
    <hyperlink ref="B93" r:id="rId_hyperlink_184" tooltip="BZT52HC5V6WFQ-BZT52HC30WFQ Datasheet" display="BZT52HC5V6WFQ-BZT52HC30WFQ Datasheet"/>
    <hyperlink ref="A94" r:id="rId_hyperlink_185" tooltip="BZT52HC16WFQ" display="BZT52HC16WFQ"/>
    <hyperlink ref="B94" r:id="rId_hyperlink_186" tooltip="BZT52HC5V6WFQ-BZT52HC30WFQ Datasheet" display="BZT52HC5V6WFQ-BZT52HC30WFQ Datasheet"/>
    <hyperlink ref="A95" r:id="rId_hyperlink_187" tooltip="BZT52HC18WFQ" display="BZT52HC18WFQ"/>
    <hyperlink ref="B95" r:id="rId_hyperlink_188" tooltip="BZT52HC5V6WFQ-BZT52HC30WFQ Datasheet" display="BZT52HC5V6WFQ-BZT52HC30WFQ Datasheet"/>
    <hyperlink ref="A96" r:id="rId_hyperlink_189" tooltip="BZT52HC20WFQ" display="BZT52HC20WFQ"/>
    <hyperlink ref="B96" r:id="rId_hyperlink_190" tooltip="BZT52HC5V6WFQ-BZT52HC30WFQ Datasheet" display="BZT52HC5V6WFQ-BZT52HC30WFQ Datasheet"/>
    <hyperlink ref="A97" r:id="rId_hyperlink_191" tooltip="BZT52HC22WFQ" display="BZT52HC22WFQ"/>
    <hyperlink ref="B97" r:id="rId_hyperlink_192" tooltip="BZT52HC5V6WFQ-BZT52HC30WFQ Datasheet" display="BZT52HC5V6WFQ-BZT52HC30WFQ Datasheet"/>
    <hyperlink ref="A98" r:id="rId_hyperlink_193" tooltip="BZT52HC24WFQ" display="BZT52HC24WFQ"/>
    <hyperlink ref="B98" r:id="rId_hyperlink_194" tooltip="BZT52HC5V6WFQ-BZT52HC30WFQ Datasheet" display="BZT52HC5V6WFQ-BZT52HC30WFQ Datasheet"/>
    <hyperlink ref="A99" r:id="rId_hyperlink_195" tooltip="BZT52HC27WFQ" display="BZT52HC27WFQ"/>
    <hyperlink ref="B99" r:id="rId_hyperlink_196" tooltip="BZT52HC5V6WFQ-BZT52HC30WFQ Datasheet" display="BZT52HC5V6WFQ-BZT52HC30WFQ Datasheet"/>
    <hyperlink ref="A100" r:id="rId_hyperlink_197" tooltip="BZT52HC30WFQ" display="BZT52HC30WFQ"/>
    <hyperlink ref="B100" r:id="rId_hyperlink_198" tooltip="BZT52HC5V6WFQ-BZT52HC30WFQ Datasheet" display="BZT52HC5V6WFQ-BZT52HC30WFQ Datasheet"/>
    <hyperlink ref="A101" r:id="rId_hyperlink_199" tooltip="BZT52HC5V6WFQ" display="BZT52HC5V6WFQ"/>
    <hyperlink ref="B101" r:id="rId_hyperlink_200" tooltip="BZT52HC5V6WFQ-BZT52HC30WFQ Datasheet" display="BZT52HC5V6WFQ-BZT52HC30WFQ Datasheet"/>
    <hyperlink ref="A102" r:id="rId_hyperlink_201" tooltip="BZT52HC6V2WFQ" display="BZT52HC6V2WFQ"/>
    <hyperlink ref="B102" r:id="rId_hyperlink_202" tooltip="BZT52HC5V6WFQ-BZT52HC30WFQ Datasheet" display="BZT52HC5V6WFQ-BZT52HC30WFQ Datasheet"/>
    <hyperlink ref="A103" r:id="rId_hyperlink_203" tooltip="BZT52HC6V8WFQ" display="BZT52HC6V8WFQ"/>
    <hyperlink ref="B103" r:id="rId_hyperlink_204" tooltip="BZT52HC5V6WFQ-BZT52HC30WFQ Datasheet" display="BZT52HC5V6WFQ-BZT52HC30WFQ Datasheet"/>
    <hyperlink ref="A104" r:id="rId_hyperlink_205" tooltip="BZT52HC7V5WFQ" display="BZT52HC7V5WFQ"/>
    <hyperlink ref="B104" r:id="rId_hyperlink_206" tooltip="BZT52HC5V6WFQ-BZT52HC30WFQ Datasheet" display="BZT52HC5V6WFQ-BZT52HC30WFQ Datasheet"/>
    <hyperlink ref="A105" r:id="rId_hyperlink_207" tooltip="BZT52HC8V2WFQ" display="BZT52HC8V2WFQ"/>
    <hyperlink ref="B105" r:id="rId_hyperlink_208" tooltip="BZT52HC5V6WFQ-BZT52HC30WFQ Datasheet" display="BZT52HC5V6WFQ-BZT52HC30WFQ Datasheet"/>
    <hyperlink ref="A106" r:id="rId_hyperlink_209" tooltip="BZT52HC9V1WFQ" display="BZT52HC9V1WFQ"/>
    <hyperlink ref="B106" r:id="rId_hyperlink_210" tooltip="BZT52HC5V6WFQ-BZT52HC30WFQ Datasheet" display="BZT52HC5V6WFQ-BZT52HC30WFQ Datasheet"/>
    <hyperlink ref="A107" r:id="rId_hyperlink_211" tooltip="BZT585B10TQ" display="BZT585B10TQ"/>
    <hyperlink ref="B107" r:id="rId_hyperlink_212" tooltip="BZT585B10TQ Datasheet" display="BZT585B10TQ Datasheet"/>
    <hyperlink ref="A108" r:id="rId_hyperlink_213" tooltip="BZT585B11TQ" display="BZT585B11TQ"/>
    <hyperlink ref="B108" r:id="rId_hyperlink_214" tooltip="BZT585B11TQ Datasheet" display="BZT585B11TQ Datasheet"/>
    <hyperlink ref="A109" r:id="rId_hyperlink_215" tooltip="BZT585B12TQ" display="BZT585B12TQ"/>
    <hyperlink ref="B109" r:id="rId_hyperlink_216" tooltip="BZT585B12TQ Datasheet" display="BZT585B12TQ Datasheet"/>
    <hyperlink ref="A110" r:id="rId_hyperlink_217" tooltip="BZT585B13TQ" display="BZT585B13TQ"/>
    <hyperlink ref="B110" r:id="rId_hyperlink_218" tooltip="BZT585B13TQ Datasheet" display="BZT585B13TQ Datasheet"/>
    <hyperlink ref="A111" r:id="rId_hyperlink_219" tooltip="BZT585B15TQ" display="BZT585B15TQ"/>
    <hyperlink ref="B111" r:id="rId_hyperlink_220" tooltip="BZT585B15TQ Datasheet" display="BZT585B15TQ Datasheet"/>
    <hyperlink ref="A112" r:id="rId_hyperlink_221" tooltip="BZT585B16TQ" display="BZT585B16TQ"/>
    <hyperlink ref="B112" r:id="rId_hyperlink_222" tooltip="BZT585B16TQ Datasheet" display="BZT585B16TQ Datasheet"/>
    <hyperlink ref="A113" r:id="rId_hyperlink_223" tooltip="BZT585B18TQ" display="BZT585B18TQ"/>
    <hyperlink ref="B113" r:id="rId_hyperlink_224" tooltip="BZT585B18TQ Datasheet" display="BZT585B18TQ Datasheet"/>
    <hyperlink ref="A114" r:id="rId_hyperlink_225" tooltip="BZT585B20TQ" display="BZT585B20TQ"/>
    <hyperlink ref="B114" r:id="rId_hyperlink_226" tooltip="BZT585B20TQ Datasheet" display="BZT585B20TQ Datasheet"/>
    <hyperlink ref="A115" r:id="rId_hyperlink_227" tooltip="BZT585B22TQ" display="BZT585B22TQ"/>
    <hyperlink ref="B115" r:id="rId_hyperlink_228" tooltip="BZT585B22TQ Datasheet" display="BZT585B22TQ Datasheet"/>
    <hyperlink ref="A116" r:id="rId_hyperlink_229" tooltip="BZT585B24TQ" display="BZT585B24TQ"/>
    <hyperlink ref="B116" r:id="rId_hyperlink_230" tooltip="BZT585B24TQ Datasheet" display="BZT585B24TQ Datasheet"/>
    <hyperlink ref="A117" r:id="rId_hyperlink_231" tooltip="BZT585B27TQ" display="BZT585B27TQ"/>
    <hyperlink ref="B117" r:id="rId_hyperlink_232" tooltip="BZT585B27TQ Datasheet" display="BZT585B27TQ Datasheet"/>
    <hyperlink ref="A118" r:id="rId_hyperlink_233" tooltip="BZT585B2V4TQ" display="BZT585B2V4TQ"/>
    <hyperlink ref="B118" r:id="rId_hyperlink_234" tooltip="BZT585B2V4TQ Datasheet" display="BZT585B2V4TQ Datasheet"/>
    <hyperlink ref="A119" r:id="rId_hyperlink_235" tooltip="BZT585B30TQ" display="BZT585B30TQ"/>
    <hyperlink ref="B119" r:id="rId_hyperlink_236" tooltip="BZT585B30TQ Datasheet" display="BZT585B30TQ Datasheet"/>
    <hyperlink ref="A120" r:id="rId_hyperlink_237" tooltip="BZT585B33TQ" display="BZT585B33TQ"/>
    <hyperlink ref="B120" r:id="rId_hyperlink_238" tooltip="BZT585B33TQ Datasheet" display="BZT585B33TQ Datasheet"/>
    <hyperlink ref="A121" r:id="rId_hyperlink_239" tooltip="BZT585B36TQ" display="BZT585B36TQ"/>
    <hyperlink ref="B121" r:id="rId_hyperlink_240" tooltip="BZT585B36TQ Datasheet" display="BZT585B36TQ Datasheet"/>
    <hyperlink ref="A122" r:id="rId_hyperlink_241" tooltip="BZT585B39TQ" display="BZT585B39TQ"/>
    <hyperlink ref="B122" r:id="rId_hyperlink_242" tooltip="BZT585B39TQ Datasheet" display="BZT585B39TQ Datasheet"/>
    <hyperlink ref="A123" r:id="rId_hyperlink_243" tooltip="BZT585B3V6TQ" display="BZT585B3V6TQ"/>
    <hyperlink ref="B123" r:id="rId_hyperlink_244" tooltip="BZT585B3V6TQ Datasheet" display="BZT585B3V6TQ Datasheet"/>
    <hyperlink ref="A124" r:id="rId_hyperlink_245" tooltip="BZT585B3V9TQ" display="BZT585B3V9TQ"/>
    <hyperlink ref="B124" r:id="rId_hyperlink_246" tooltip="BZT585B3V9TQ Datasheet" display="BZT585B3V9TQ Datasheet"/>
    <hyperlink ref="A125" r:id="rId_hyperlink_247" tooltip="BZT585B43TQ" display="BZT585B43TQ"/>
    <hyperlink ref="B125" r:id="rId_hyperlink_248" tooltip="BZT585B43TQ Datasheet" display="BZT585B43TQ Datasheet"/>
    <hyperlink ref="A126" r:id="rId_hyperlink_249" tooltip="BZT585B5V1TQ" display="BZT585B5V1TQ"/>
    <hyperlink ref="B126" r:id="rId_hyperlink_250" tooltip="BZT585B5V1TQ Datasheet" display="BZT585B5V1TQ Datasheet"/>
    <hyperlink ref="A127" r:id="rId_hyperlink_251" tooltip="BZT585B5V6TQ" display="BZT585B5V6TQ"/>
    <hyperlink ref="B127" r:id="rId_hyperlink_252" tooltip="BZT585B5V6TQ Datasheet" display="BZT585B5V6TQ Datasheet"/>
    <hyperlink ref="A128" r:id="rId_hyperlink_253" tooltip="BZT585B6V2TQ" display="BZT585B6V2TQ"/>
    <hyperlink ref="B128" r:id="rId_hyperlink_254" tooltip="BZT585B6V2TQ Datasheet" display="BZT585B6V2TQ Datasheet"/>
    <hyperlink ref="A129" r:id="rId_hyperlink_255" tooltip="BZT585B6V8TQ" display="BZT585B6V8TQ"/>
    <hyperlink ref="B129" r:id="rId_hyperlink_256" tooltip="BZT585B6V8TQ Datasheet" display="BZT585B6V8TQ Datasheet"/>
    <hyperlink ref="A130" r:id="rId_hyperlink_257" tooltip="BZT585B7V5TQ" display="BZT585B7V5TQ"/>
    <hyperlink ref="B130" r:id="rId_hyperlink_258" tooltip="BZT585B7V5TQ Datasheet" display="BZT585B7V5TQ Datasheet"/>
    <hyperlink ref="A131" r:id="rId_hyperlink_259" tooltip="BZT585B8V2TQ" display="BZT585B8V2TQ"/>
    <hyperlink ref="B131" r:id="rId_hyperlink_260" tooltip="BZT585B8V2TQ Datasheet" display="BZT585B8V2TQ Datasheet"/>
    <hyperlink ref="A132" r:id="rId_hyperlink_261" tooltip="BZT585B9V1TQ" display="BZT585B9V1TQ"/>
    <hyperlink ref="B132" r:id="rId_hyperlink_262" tooltip="BZT585B9V1TQ Datasheet" display="BZT585B9V1TQ Datasheet"/>
    <hyperlink ref="A133" r:id="rId_hyperlink_263" tooltip="BZX84C36TQ" display="BZX84C36TQ"/>
    <hyperlink ref="B133" r:id="rId_hyperlink_264" tooltip="BZX84C36TQ Datasheet" display="BZX84C36TQ Datasheet"/>
    <hyperlink ref="A134" r:id="rId_hyperlink_265" tooltip="BZX84C5V6TQ" display="BZX84C5V6TQ"/>
    <hyperlink ref="B134" r:id="rId_hyperlink_266" tooltip="BZX84C5V6TQ Datasheet" display="BZX84C5V6TQ Datasheet"/>
    <hyperlink ref="A135" r:id="rId_hyperlink_267" tooltip="DDZ5V6ASFQ" display="DDZ5V6ASFQ"/>
    <hyperlink ref="B135" r:id="rId_hyperlink_268" tooltip="DDZ5V6ASFQ Datasheet" display="DDZ5V6ASFQ Datasheet"/>
    <hyperlink ref="A136" r:id="rId_hyperlink_269" tooltip="DDZ9691Q" display="DDZ9691Q"/>
    <hyperlink ref="B136" r:id="rId_hyperlink_270" tooltip="DDZ96xx-DDZ97xx Datasheet" display="DDZ96xx-DDZ97xx Datasheet"/>
    <hyperlink ref="A137" r:id="rId_hyperlink_271" tooltip="DDZ9692TQ" display="DDZ9692TQ"/>
    <hyperlink ref="B137" r:id="rId_hyperlink_272" tooltip="DDZ9692TQ Datasheet" display="DDZ9692TQ Datasheet"/>
    <hyperlink ref="A138" r:id="rId_hyperlink_273" tooltip="DDZ9698" display="DDZ9698"/>
    <hyperlink ref="B138" r:id="rId_hyperlink_274" tooltip="DDZ96xx-DDZ97xx Datasheet" display="DDZ96xx-DDZ97xx Datasheet"/>
    <hyperlink ref="A139" r:id="rId_hyperlink_275" tooltip="DDZX12CQ" display="DDZX12CQ"/>
    <hyperlink ref="B139" r:id="rId_hyperlink_276" tooltip="DDZX5V6AQ-DDZX12CQ Datasheet" display="DDZX5V6AQ-DDZX12CQ Datasheet"/>
    <hyperlink ref="A140" r:id="rId_hyperlink_277" tooltip="DDZX5V1BQ" display="DDZX5V1BQ"/>
    <hyperlink ref="B140" r:id="rId_hyperlink_278" tooltip="DDZX5V1BQ Datasheet" display="DDZX5V1BQ Datasheet"/>
    <hyperlink ref="A141" r:id="rId_hyperlink_279" tooltip="DDZX5V6AQ" display="DDZX5V6AQ"/>
    <hyperlink ref="B141" r:id="rId_hyperlink_280" tooltip="DDZX5V6AQ-DDZX12CQ Datasheet" display="DDZX5V6AQ-DDZX12CQ Datasheet"/>
    <hyperlink ref="A142" r:id="rId_hyperlink_281" tooltip="DFLZ10Q" display="DFLZ10Q"/>
    <hyperlink ref="B142" r:id="rId_hyperlink_282" tooltip="DFLZ10Q Datasheet" display="DFLZ10Q Datasheet"/>
    <hyperlink ref="A143" r:id="rId_hyperlink_283" tooltip="DFLZ11Q" display="DFLZ11Q"/>
    <hyperlink ref="B143" r:id="rId_hyperlink_284" tooltip="DFLZ11Q Datasheet" display="DFLZ11Q Datasheet"/>
    <hyperlink ref="A144" r:id="rId_hyperlink_285" tooltip="DFLZ12Q" display="DFLZ12Q"/>
    <hyperlink ref="B144" r:id="rId_hyperlink_286" tooltip="DFLZ12Q Datasheet" display="DFLZ12Q Datasheet"/>
    <hyperlink ref="A145" r:id="rId_hyperlink_287" tooltip="DFLZ13Q" display="DFLZ13Q"/>
    <hyperlink ref="B145" r:id="rId_hyperlink_288" tooltip="DFLZ13Q Datasheet" display="DFLZ13Q Datasheet"/>
    <hyperlink ref="A146" r:id="rId_hyperlink_289" tooltip="DFLZ15Q" display="DFLZ15Q"/>
    <hyperlink ref="B146" r:id="rId_hyperlink_290" tooltip="DFLZ15Q Datasheet" display="DFLZ15Q Datasheet"/>
    <hyperlink ref="A147" r:id="rId_hyperlink_291" tooltip="DFLZ16Q" display="DFLZ16Q"/>
    <hyperlink ref="B147" r:id="rId_hyperlink_292" tooltip="DFLZ16Q Datasheet" display="DFLZ16Q Datasheet"/>
    <hyperlink ref="A148" r:id="rId_hyperlink_293" tooltip="DFLZ18Q" display="DFLZ18Q"/>
    <hyperlink ref="B148" r:id="rId_hyperlink_294" tooltip="DFLZ18Q Datasheet" display="DFLZ18Q Datasheet"/>
    <hyperlink ref="A149" r:id="rId_hyperlink_295" tooltip="DFLZ20Q" display="DFLZ20Q"/>
    <hyperlink ref="B149" r:id="rId_hyperlink_296" tooltip="DFLZ20Q Datasheet" display="DFLZ20Q Datasheet"/>
    <hyperlink ref="A150" r:id="rId_hyperlink_297" tooltip="DFLZ22Q" display="DFLZ22Q"/>
    <hyperlink ref="B150" r:id="rId_hyperlink_298" tooltip="DFLZ22Q Datasheet" display="DFLZ22Q Datasheet"/>
    <hyperlink ref="A151" r:id="rId_hyperlink_299" tooltip="DFLZ24Q" display="DFLZ24Q"/>
    <hyperlink ref="B151" r:id="rId_hyperlink_300" tooltip="DFLZ24Q Datasheet" display="DFLZ24Q Datasheet"/>
    <hyperlink ref="A152" r:id="rId_hyperlink_301" tooltip="DFLZ27Q" display="DFLZ27Q"/>
    <hyperlink ref="B152" r:id="rId_hyperlink_302" tooltip="DFLZ27Q Datasheet" display="DFLZ27Q Datasheet"/>
    <hyperlink ref="A153" r:id="rId_hyperlink_303" tooltip="DFLZ30Q" display="DFLZ30Q"/>
    <hyperlink ref="B153" r:id="rId_hyperlink_304" tooltip="DFLZ30Q Datasheet" display="DFLZ30Q Datasheet"/>
    <hyperlink ref="A154" r:id="rId_hyperlink_305" tooltip="DFLZ33Q" display="DFLZ33Q"/>
    <hyperlink ref="B154" r:id="rId_hyperlink_306" tooltip="DFLZ33Q Datasheet" display="DFLZ33Q Datasheet"/>
    <hyperlink ref="A155" r:id="rId_hyperlink_307" tooltip="DFLZ36Q" display="DFLZ36Q"/>
    <hyperlink ref="B155" r:id="rId_hyperlink_308" tooltip="DFLZ36Q Datasheet" display="DFLZ36Q Datasheet"/>
    <hyperlink ref="A156" r:id="rId_hyperlink_309" tooltip="DFLZ39Q" display="DFLZ39Q"/>
    <hyperlink ref="B156" r:id="rId_hyperlink_310" tooltip="DFLZ39Q Datasheet" display="DFLZ39Q Datasheet"/>
    <hyperlink ref="A157" r:id="rId_hyperlink_311" tooltip="DFLZ5V1Q" display="DFLZ5V1Q"/>
    <hyperlink ref="B157" r:id="rId_hyperlink_312" tooltip="DFLZ5V1Q Datasheet" display="DFLZ5V1Q Datasheet"/>
    <hyperlink ref="A158" r:id="rId_hyperlink_313" tooltip="DFLZ5V6Q" display="DFLZ5V6Q"/>
    <hyperlink ref="B158" r:id="rId_hyperlink_314" tooltip="DFLZ5V6Q Datasheet" display="DFLZ5V6Q Datasheet"/>
    <hyperlink ref="A159" r:id="rId_hyperlink_315" tooltip="DFLZ6V2Q" display="DFLZ6V2Q"/>
    <hyperlink ref="B159" r:id="rId_hyperlink_316" tooltip="DFLZ6V2Q Datasheet" display="DFLZ6V2Q Datasheet"/>
    <hyperlink ref="A160" r:id="rId_hyperlink_317" tooltip="DFLZ6V8Q" display="DFLZ6V8Q"/>
    <hyperlink ref="B160" r:id="rId_hyperlink_318" tooltip="DFLZ6V8Q Datasheet" display="DFLZ6V8Q Datasheet"/>
    <hyperlink ref="A161" r:id="rId_hyperlink_319" tooltip="DFLZ7V5Q" display="DFLZ7V5Q"/>
    <hyperlink ref="B161" r:id="rId_hyperlink_320" tooltip="DFLZ7V5Q Datasheet" display="DFLZ7V5Q Datasheet"/>
    <hyperlink ref="A162" r:id="rId_hyperlink_321" tooltip="DFLZ8V2Q" display="DFLZ8V2Q"/>
    <hyperlink ref="B162" r:id="rId_hyperlink_322" tooltip="DFLZ8V2Q Datasheet" display="DFLZ8V2Q Datasheet"/>
    <hyperlink ref="A163" r:id="rId_hyperlink_323" tooltip="DFLZ9V1Q" display="DFLZ9V1Q"/>
    <hyperlink ref="B163" r:id="rId_hyperlink_324" tooltip="DFLZ9V1Q Datasheet" display="DFLZ9V1Q Datasheet"/>
    <hyperlink ref="A164" r:id="rId_hyperlink_325" tooltip="GDZ12LP3Q" display="GDZ12LP3Q"/>
    <hyperlink ref="B164" r:id="rId_hyperlink_326" tooltip="GDZ6V2LP3Q-GDZ12LP3Q Datasheet" display="GDZ6V2LP3Q-GDZ12LP3Q Datasheet"/>
    <hyperlink ref="A165" r:id="rId_hyperlink_327" tooltip="GDZ6V2LP3Q" display="GDZ6V2LP3Q"/>
    <hyperlink ref="B165" r:id="rId_hyperlink_328" tooltip="GDZ6V2LP3Q-GDZ12LP3Q Datasheet" display="GDZ6V2LP3Q-GDZ12LP3Q Datasheet"/>
    <hyperlink ref="A166" r:id="rId_hyperlink_329" tooltip="GDZ6V8LP3Q" display="GDZ6V8LP3Q"/>
    <hyperlink ref="B166" r:id="rId_hyperlink_330" tooltip="GDZ6V2LP3Q-GDZ12LP3Q Datasheet" display="GDZ6V2LP3Q-GDZ12LP3Q Datasheet"/>
    <hyperlink ref="A167" r:id="rId_hyperlink_331" tooltip="GDZ9V1LP3Q" display="GDZ9V1LP3Q"/>
    <hyperlink ref="B167" r:id="rId_hyperlink_332" tooltip="GDZ6V2LP3Q-GDZ12LP3Q Datasheet" display="GDZ6V2LP3Q-GDZ12LP3Q Datasheet"/>
    <hyperlink ref="A168" r:id="rId_hyperlink_333" tooltip="MMBZ5245BWQ" display="MMBZ5245BWQ"/>
    <hyperlink ref="B168" r:id="rId_hyperlink_334" tooltip="MMBZ5245BWQ Datasheet" display="MMBZ5245BWQ Datasheet"/>
    <hyperlink ref="A169" r:id="rId_hyperlink_335" tooltip="MMSZ5232BSQ" display="MMSZ5232BSQ"/>
    <hyperlink ref="B169" r:id="rId_hyperlink_336" tooltip="MMSZ5232BSQ Datasheet" display="MMSZ5232BSQ Datasheet"/>
    <hyperlink ref="A170" r:id="rId_hyperlink_337" tooltip="PD3Z284C16Q" display="PD3Z284C16Q"/>
    <hyperlink ref="B170" r:id="rId_hyperlink_338" tooltip="PD3Z284C5V1Q PD3Z284C36Q Datasheet" display="PD3Z284C5V1Q PD3Z284C36Q Datasheet"/>
    <hyperlink ref="A171" r:id="rId_hyperlink_339" tooltip="PD3Z284C24Q" display="PD3Z284C24Q"/>
    <hyperlink ref="B171" r:id="rId_hyperlink_340" tooltip="PD3Z284C5V1Q PD3Z284C36Q Datasheet" display="PD3Z284C5V1Q PD3Z284C36Q Datasheet"/>
    <hyperlink ref="A172" r:id="rId_hyperlink_341" tooltip="PD3Z284C36Q" display="PD3Z284C36Q"/>
    <hyperlink ref="B172" r:id="rId_hyperlink_342" tooltip="PD3Z284C5V1Q PD3Z284C36Q Datasheet" display="PD3Z284C5V1Q PD3Z284C36Q Datasheet"/>
    <hyperlink ref="A173" r:id="rId_hyperlink_343" tooltip="PD3Z284C5V1Q" display="PD3Z284C5V1Q"/>
    <hyperlink ref="B173" r:id="rId_hyperlink_344" tooltip="PD3Z284C5V1Q PD3Z284C36Q Datasheet" display="PD3Z284C5V1Q PD3Z284C36Q Datasheet"/>
    <hyperlink ref="A174" r:id="rId_hyperlink_345" tooltip="UDZ9V1BQ" display="UDZ9V1BQ"/>
    <hyperlink ref="B174" r:id="rId_hyperlink_346" tooltip="UDZ9V1BQ Datasheet" display="UDZ9V1B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2024-04-17T10:10:09-05:00</dcterms:created>
  <dcterms:modified xsi:type="dcterms:W3CDTF">2024-04-17T10:10:09-05:00</dcterms:modified>
  <dc:title>Untitled Spreadsheet</dc:title>
  <dc:description/>
  <dc:subject/>
  <cp:keywords/>
  <cp:category/>
</cp:coreProperties>
</file>