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'Worksheet'!$A$1:$M$297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<sst xmlns="http://schemas.openxmlformats.org/spreadsheetml/2006/main" uniqueCount="433">
  <si>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</si>
  <si>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</si>
  <si>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</si>
  <si>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</si>
  <si>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</si>
  <si>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</si>
  <si>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Forward VoltageDrop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</si>
  <si>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TotalCapacitance C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T </t>
    </r>
    <r>
      <rPr>
        <rFont val="Arial"/>
        <b val="true"/>
        <i val="false"/>
        <strike val="false"/>
        <color rgb="FF000000"/>
        <sz val="8"/>
        <u val="none"/>
      </rPr>
      <t xml:space="preserve">(pF)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</si>
  <si>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MaximumAverageRectifiedCurrent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 </t>
    </r>
    <r>
      <rPr>
        <rFont val="Arial"/>
        <b val="true"/>
        <i val="false"/>
        <strike val="false"/>
        <color rgb="FF000000"/>
        <sz val="8"/>
        <u val="none"/>
      </rPr>
      <t xml:space="preserve">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</si>
  <si>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Peak RepetitiveReverse VoltageV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RRM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</si>
  <si>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Peak Forward Surge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FSM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</si>
  <si>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ReverseCurrent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R </t>
    </r>
    <r>
      <rPr>
        <rFont val="Arial"/>
        <b val="true"/>
        <i val="false"/>
        <strike val="false"/>
        <color rgb="FF000000"/>
        <sz val="8"/>
        <u val="none"/>
      </rPr>
      <t xml:space="preserve">(µA)</t>
    </r>
  </si>
  <si>
    <t>Packages</t>
  </si>
  <si>
    <t>ABS10(LS)</t>
  </si>
  <si>
    <t>1A SURFACE MOUNT GLASS PASSIVATED BRIDGE RECTIFIER</t>
  </si>
  <si>
    <t>Standard</t>
  </si>
  <si>
    <t>No</t>
  </si>
  <si>
    <t>ABS (LS)</t>
  </si>
  <si>
    <t>ABS10A</t>
  </si>
  <si>
    <t>SOPA-4</t>
  </si>
  <si>
    <t>ABS10B</t>
  </si>
  <si>
    <t>1.5A SURFACE MOUNT GLASS PASSIVATED BRIDGE RECTIFIER</t>
  </si>
  <si>
    <t>ABS10M</t>
  </si>
  <si>
    <t>1A GLASS PASIVATED BRIDGE RECTIFIER</t>
  </si>
  <si>
    <t>Yes</t>
  </si>
  <si>
    <t>SOPA-4 (Type WX)</t>
  </si>
  <si>
    <t>ABS10TM</t>
  </si>
  <si>
    <t>ABS20M</t>
  </si>
  <si>
    <t>2A GLASS PASIVATED BRIDGE RECTIFIER</t>
  </si>
  <si>
    <t>ABS20MH</t>
  </si>
  <si>
    <t>ABS20T1M</t>
  </si>
  <si>
    <t>2A SURFACE MOUNT FAST RECOVERY BRIDGE RECTIFIER</t>
  </si>
  <si>
    <t>ABS20TM</t>
  </si>
  <si>
    <t>2A SURFACE MOUNT STANDARD RECOVERY BRIDGE RECTIFIER</t>
  </si>
  <si>
    <t>ABS210</t>
  </si>
  <si>
    <t>2A SURFACE MOUNT GLASS PASSIVATED BRIDGE RECTIFIER</t>
  </si>
  <si>
    <t>D4KB80</t>
  </si>
  <si>
    <t>4.0A GLASS PASSIVATED BRDIGE RECTIFIER</t>
  </si>
  <si>
    <t>D3K</t>
  </si>
  <si>
    <t>DF005M</t>
  </si>
  <si>
    <t>bridge rectifier</t>
  </si>
  <si>
    <t>DF-M</t>
  </si>
  <si>
    <t>DF005S</t>
  </si>
  <si>
    <t>DF-S</t>
  </si>
  <si>
    <t>DF01M</t>
  </si>
  <si>
    <t>DF01S</t>
  </si>
  <si>
    <t>DF02M</t>
  </si>
  <si>
    <t>DF02S</t>
  </si>
  <si>
    <t>DF04M</t>
  </si>
  <si>
    <t>DF04S</t>
  </si>
  <si>
    <t>DF06M</t>
  </si>
  <si>
    <t>DF06M(LS)</t>
  </si>
  <si>
    <t>1A GLASS PASSIVATED BRIDGE RECTIFIER</t>
  </si>
  <si>
    <t>DF (LS)</t>
  </si>
  <si>
    <t>DF06S</t>
  </si>
  <si>
    <t>DF06S(LS)</t>
  </si>
  <si>
    <t>DFS (LS)</t>
  </si>
  <si>
    <t>DF08M</t>
  </si>
  <si>
    <t>DF08M(LS)</t>
  </si>
  <si>
    <t>LSC</t>
  </si>
  <si>
    <t>DF08S</t>
  </si>
  <si>
    <t>DF08S(LS)</t>
  </si>
  <si>
    <t>DF10M</t>
  </si>
  <si>
    <t>DF10M(LS)</t>
  </si>
  <si>
    <t>DFM (LS)</t>
  </si>
  <si>
    <t>DF10S</t>
  </si>
  <si>
    <t>DF10S(LS)</t>
  </si>
  <si>
    <t>DF15005S</t>
  </si>
  <si>
    <t>DF1501S</t>
  </si>
  <si>
    <t>DF1502S</t>
  </si>
  <si>
    <t>DF1504S</t>
  </si>
  <si>
    <t>DF1506M(LS)</t>
  </si>
  <si>
    <t>1.5A GLASS PASSIVATED BRIDGE RECTIFIER</t>
  </si>
  <si>
    <t>DF (LS), DF-M</t>
  </si>
  <si>
    <t>DF1506S</t>
  </si>
  <si>
    <t>DF1508M(LS)</t>
  </si>
  <si>
    <t>DFM (LS), DF-M</t>
  </si>
  <si>
    <t>DF1508S</t>
  </si>
  <si>
    <t>DF1510S</t>
  </si>
  <si>
    <t>DF1512S(LS)</t>
  </si>
  <si>
    <t>DFS (LS), DF-S</t>
  </si>
  <si>
    <t>DLPA006</t>
  </si>
  <si>
    <t>DATA BUS TRANSIENT SUPPRESSOR / 3-PHASE FULL WAVE BRIDGE RECTIFIER</t>
  </si>
  <si>
    <t>SOT363</t>
  </si>
  <si>
    <t>GBJ10005</t>
  </si>
  <si>
    <t>GBJ</t>
  </si>
  <si>
    <t>GBJ1001</t>
  </si>
  <si>
    <t>GBJ1002</t>
  </si>
  <si>
    <t>GBJ1004</t>
  </si>
  <si>
    <t>GBJ1006</t>
  </si>
  <si>
    <t>GBJ1006(LS)</t>
  </si>
  <si>
    <t>10A GLASS PASSIVATED BRIDGE RECTIFIER</t>
  </si>
  <si>
    <t>GBJ (LS)</t>
  </si>
  <si>
    <t>GBJ1008</t>
  </si>
  <si>
    <t>GBJ1010</t>
  </si>
  <si>
    <t>GBJ1010(LS)</t>
  </si>
  <si>
    <t>GBJ15005</t>
  </si>
  <si>
    <t>GBJ1501</t>
  </si>
  <si>
    <t>GBJ1502</t>
  </si>
  <si>
    <t>GBJ1504</t>
  </si>
  <si>
    <t>GBJ1506</t>
  </si>
  <si>
    <t>GBJ1506N</t>
  </si>
  <si>
    <t>15A GLASS PASSIVATED BRIDGE RECTIFIER</t>
  </si>
  <si>
    <t>GBJ1508</t>
  </si>
  <si>
    <t>GBJ1510</t>
  </si>
  <si>
    <t>GBJ1510(LS)</t>
  </si>
  <si>
    <t>GBJ15JL</t>
  </si>
  <si>
    <t>15A LOW VF BRIDGE RECTIFIER</t>
  </si>
  <si>
    <t>GBJ15V10</t>
  </si>
  <si>
    <t>15A GLASS LOW VF BRIDGE RECTIFIER</t>
  </si>
  <si>
    <t>GBJ20005</t>
  </si>
  <si>
    <t>GBJ2001</t>
  </si>
  <si>
    <t>GBJ2002</t>
  </si>
  <si>
    <t>GBJ2004</t>
  </si>
  <si>
    <t>GBJ2006</t>
  </si>
  <si>
    <t>GBJ2008</t>
  </si>
  <si>
    <t>GBJ2008(LS)</t>
  </si>
  <si>
    <t>20A GLASS PASSIVATED BRIDGE RECTIFIER</t>
  </si>
  <si>
    <t>GBJ2010</t>
  </si>
  <si>
    <t>GBJ2010(LS)</t>
  </si>
  <si>
    <t>GBJ25005</t>
  </si>
  <si>
    <t>GBJ2501</t>
  </si>
  <si>
    <t>GBJ2502</t>
  </si>
  <si>
    <t>GBJ2504</t>
  </si>
  <si>
    <t>GBJ2506</t>
  </si>
  <si>
    <t>GBJ2508</t>
  </si>
  <si>
    <t>GBJ2510</t>
  </si>
  <si>
    <t>GBJ2510(LS)</t>
  </si>
  <si>
    <t>25A GLASS PASSIVATED BRIDGE RECTIFIER</t>
  </si>
  <si>
    <t>GBJ25JL</t>
  </si>
  <si>
    <t>25A LOW VF BRIDGE RECTIFIER</t>
  </si>
  <si>
    <t>GBJ25KH</t>
  </si>
  <si>
    <t>25A GLASS PASIVATED BRIDGE RECTIFIER</t>
  </si>
  <si>
    <t>GBJ25L08</t>
  </si>
  <si>
    <t>25A Low VF Bridge Rectifier</t>
  </si>
  <si>
    <t>GBJ25V08</t>
  </si>
  <si>
    <t>25A ULTRA LOW VF BRIDGE RECTIFIER</t>
  </si>
  <si>
    <t>GBJ3506</t>
  </si>
  <si>
    <t>35A GLASS PASSIVATED BRIDGE RECTIFIER</t>
  </si>
  <si>
    <t>GBJ3508</t>
  </si>
  <si>
    <t>GBJ3510</t>
  </si>
  <si>
    <t>GBJ35L06</t>
  </si>
  <si>
    <t>35A Low VF Bridge Rectifier</t>
  </si>
  <si>
    <t>GBJ35S06</t>
  </si>
  <si>
    <t>GBJ40L06</t>
  </si>
  <si>
    <t>40A Low VF Bridge Rectifier</t>
  </si>
  <si>
    <t>GBJ50S06</t>
  </si>
  <si>
    <t>50A Low VF Bridge Rectifier</t>
  </si>
  <si>
    <t>GBJ6005</t>
  </si>
  <si>
    <t>GBJ601</t>
  </si>
  <si>
    <t>GBJ602</t>
  </si>
  <si>
    <t>GBJ604</t>
  </si>
  <si>
    <t>GBJ606</t>
  </si>
  <si>
    <t>GBJ606(LS)</t>
  </si>
  <si>
    <t>6A GLASS PASSIVATED BRIDGE RECTIFIER</t>
  </si>
  <si>
    <t>GBJ608</t>
  </si>
  <si>
    <t>GBJ608(LS)</t>
  </si>
  <si>
    <t>GBJ610</t>
  </si>
  <si>
    <t>GBJ610(LS)</t>
  </si>
  <si>
    <t>GBJ8005</t>
  </si>
  <si>
    <t>GBJ801</t>
  </si>
  <si>
    <t>GBJ802</t>
  </si>
  <si>
    <t>GBJ804</t>
  </si>
  <si>
    <t>GBJ806</t>
  </si>
  <si>
    <t>GBJ806 (LS)</t>
  </si>
  <si>
    <t>GLASS PASSIVATED BRIDGE RECTIFIER</t>
  </si>
  <si>
    <t>GBJ808</t>
  </si>
  <si>
    <t>GBJ808 (LS)</t>
  </si>
  <si>
    <t>GBJ810</t>
  </si>
  <si>
    <t>GBJ810 (LS)</t>
  </si>
  <si>
    <t>GBJS4010</t>
  </si>
  <si>
    <t>40A GLASS PASIVATED BRIDGE RECTIFIER</t>
  </si>
  <si>
    <t>1,1</t>
  </si>
  <si>
    <t>GBJS</t>
  </si>
  <si>
    <t>GBL206</t>
  </si>
  <si>
    <t>GBL</t>
  </si>
  <si>
    <t>GBL208</t>
  </si>
  <si>
    <t>GBL210</t>
  </si>
  <si>
    <t>GBL406</t>
  </si>
  <si>
    <t>4A GLASS PASSIVATED BRIDGE RECTIFIER</t>
  </si>
  <si>
    <t>GBL408</t>
  </si>
  <si>
    <t>GBL410</t>
  </si>
  <si>
    <t>GBL410_HF</t>
  </si>
  <si>
    <t>GBL610</t>
  </si>
  <si>
    <t>GBP206</t>
  </si>
  <si>
    <t>2A GLASS PASSIVATED BRIDGE RECTIFIER</t>
  </si>
  <si>
    <t>GBP</t>
  </si>
  <si>
    <t>GBP208</t>
  </si>
  <si>
    <t>GBP210</t>
  </si>
  <si>
    <t>GBP306</t>
  </si>
  <si>
    <t>3A GLASS PASSIVATED BRIDGE RECTIFIER</t>
  </si>
  <si>
    <t>GBP306(LS)</t>
  </si>
  <si>
    <t>GBP (LS)</t>
  </si>
  <si>
    <t>GBP308</t>
  </si>
  <si>
    <t>GBP308(LS)</t>
  </si>
  <si>
    <t>GBP310</t>
  </si>
  <si>
    <t>GBP310(LS)</t>
  </si>
  <si>
    <t>GBP406</t>
  </si>
  <si>
    <t>GBP406(LS)</t>
  </si>
  <si>
    <t>GBP408</t>
  </si>
  <si>
    <t>GBP408(LS)</t>
  </si>
  <si>
    <t>GBP410</t>
  </si>
  <si>
    <t>GBP410(LS)</t>
  </si>
  <si>
    <t>GBP6L06</t>
  </si>
  <si>
    <t>6A Low VF Bridge Rectifier</t>
  </si>
  <si>
    <t>GBP808N</t>
  </si>
  <si>
    <t>8A GLASS PASSIVATED BRIDGE RECTIFIER</t>
  </si>
  <si>
    <t>GBP808N(LS)</t>
  </si>
  <si>
    <t>GBP810</t>
  </si>
  <si>
    <t>GBU10005</t>
  </si>
  <si>
    <t>GBU</t>
  </si>
  <si>
    <t>GBU1001</t>
  </si>
  <si>
    <t>GBU1002</t>
  </si>
  <si>
    <t>GBU1004</t>
  </si>
  <si>
    <t>GBU1006</t>
  </si>
  <si>
    <t>GBU1008</t>
  </si>
  <si>
    <t>GBU1010</t>
  </si>
  <si>
    <t>GBU10V06</t>
  </si>
  <si>
    <t>GBU10V08</t>
  </si>
  <si>
    <t>GBU1506</t>
  </si>
  <si>
    <t>15A GLASS PASIVATED BRIDGE RECTIFIE</t>
  </si>
  <si>
    <t>GBU1508</t>
  </si>
  <si>
    <t>GBU1510</t>
  </si>
  <si>
    <t>GBU15L06</t>
  </si>
  <si>
    <t>GBU15L08</t>
  </si>
  <si>
    <t>15A Low VF Bridge Rectifier</t>
  </si>
  <si>
    <t>GBU2510</t>
  </si>
  <si>
    <t>25A STANDARD RECOVERY BRIDGE RECTIFIER</t>
  </si>
  <si>
    <t>GBU25JL</t>
  </si>
  <si>
    <t>GBU25KH</t>
  </si>
  <si>
    <t>25A Glass Passivated Bridge Rectifier</t>
  </si>
  <si>
    <t>GBU25KH (LS)</t>
  </si>
  <si>
    <t>GBU (LS)</t>
  </si>
  <si>
    <t>GBU3008</t>
  </si>
  <si>
    <t>30A STANDARD RECOVERY BRIDGE RECTIFIER</t>
  </si>
  <si>
    <t>GBU30T08</t>
  </si>
  <si>
    <t>30A GLASS PASIVATED BRIDGE RECTIFIER</t>
  </si>
  <si>
    <t>GBU30T08(LS)</t>
  </si>
  <si>
    <t>GBU4005</t>
  </si>
  <si>
    <t>GBU401</t>
  </si>
  <si>
    <t>GBU402</t>
  </si>
  <si>
    <t>GBU404</t>
  </si>
  <si>
    <t>GBU406</t>
  </si>
  <si>
    <t>GBU408</t>
  </si>
  <si>
    <t>GBU410</t>
  </si>
  <si>
    <t>GBU6005</t>
  </si>
  <si>
    <t>GBU601</t>
  </si>
  <si>
    <t>GBU602</t>
  </si>
  <si>
    <t>GBU604</t>
  </si>
  <si>
    <t>GBU606</t>
  </si>
  <si>
    <t>GBU608</t>
  </si>
  <si>
    <t>GBU610</t>
  </si>
  <si>
    <t>GBU8005</t>
  </si>
  <si>
    <t>GBU801</t>
  </si>
  <si>
    <t>GBU802</t>
  </si>
  <si>
    <t>GBU804</t>
  </si>
  <si>
    <t>GBU806</t>
  </si>
  <si>
    <t>GBU808</t>
  </si>
  <si>
    <t>GBU810</t>
  </si>
  <si>
    <t>HBS410</t>
  </si>
  <si>
    <t>4.0A SURFACE MOUNT GLASS PASSIVATED BRIDGE RECTIFIER</t>
  </si>
  <si>
    <t>HBS</t>
  </si>
  <si>
    <t>HBS610</t>
  </si>
  <si>
    <t>6.0A SURFACE MOUNT GLASS PASSIVATED BRIDGE RECTIFIER</t>
  </si>
  <si>
    <t>HBS810</t>
  </si>
  <si>
    <t>8.0A SURFACE MOUNT GLASS PASSIVATED BRIDGE RECTIFIER</t>
  </si>
  <si>
    <t>HD01</t>
  </si>
  <si>
    <t>0.8A Surface-Mount Glass Passivated Bridge Rectifier</t>
  </si>
  <si>
    <t>MiniDIP</t>
  </si>
  <si>
    <t>HD02</t>
  </si>
  <si>
    <t>HD04</t>
  </si>
  <si>
    <t>HD06</t>
  </si>
  <si>
    <t>HDS10M</t>
  </si>
  <si>
    <t>1.0A SURFACE MOUNT GLASS PASSIVATED BRIDGE RECTIFIER</t>
  </si>
  <si>
    <t>HDS</t>
  </si>
  <si>
    <t>HDS20M</t>
  </si>
  <si>
    <t>2.0A SURFACE MOUNT GLASS PASSIVATED BRIDGE RECTIFIER</t>
  </si>
  <si>
    <t>KBJ1006G</t>
  </si>
  <si>
    <t>10A GLASS PASIVATED BRIDGE RECTIFIER</t>
  </si>
  <si>
    <t>KBJ</t>
  </si>
  <si>
    <t>KBJ1008G</t>
  </si>
  <si>
    <t>KBJ1010G</t>
  </si>
  <si>
    <t>KBJ15L06</t>
  </si>
  <si>
    <t>KBJ15L08</t>
  </si>
  <si>
    <t>KBJ2006G</t>
  </si>
  <si>
    <t>KBJ2006G(LS)</t>
  </si>
  <si>
    <t>KBJ (LS)</t>
  </si>
  <si>
    <t>KBJ2008G</t>
  </si>
  <si>
    <t>KBJ20L06</t>
  </si>
  <si>
    <t>20A Low VF Bridge Rectifier</t>
  </si>
  <si>
    <t>KBJ3006</t>
  </si>
  <si>
    <t>30A Standard Recovery Bridge Rectifier</t>
  </si>
  <si>
    <t>KBJ3008</t>
  </si>
  <si>
    <t>KBJ3010</t>
  </si>
  <si>
    <t>KBJ3506</t>
  </si>
  <si>
    <t>35A Standard Recovery Bridge Rectifier</t>
  </si>
  <si>
    <t>KBJ3508</t>
  </si>
  <si>
    <t>KBJ3510</t>
  </si>
  <si>
    <t>KBJ4005G</t>
  </si>
  <si>
    <t>KBJ401G</t>
  </si>
  <si>
    <t>KBJ402G</t>
  </si>
  <si>
    <t>KBJ404G</t>
  </si>
  <si>
    <t>KBJ406G</t>
  </si>
  <si>
    <t>KBJ408G</t>
  </si>
  <si>
    <t>KBJ410G</t>
  </si>
  <si>
    <t>KBJ6005G</t>
  </si>
  <si>
    <t>KBJ601G</t>
  </si>
  <si>
    <t>KBJ602G</t>
  </si>
  <si>
    <t>KBJ604G</t>
  </si>
  <si>
    <t>KBJ606G</t>
  </si>
  <si>
    <t>KBJ608G</t>
  </si>
  <si>
    <t>KBJ610G</t>
  </si>
  <si>
    <t>KBJL1006</t>
  </si>
  <si>
    <t>10A Standard Recovery Bridge Rectifier</t>
  </si>
  <si>
    <t>KBJL</t>
  </si>
  <si>
    <t>KBJL1008</t>
  </si>
  <si>
    <t>KBJL1010</t>
  </si>
  <si>
    <t>KBJL10L06</t>
  </si>
  <si>
    <t>10A Low VF Bridge Rectifier</t>
  </si>
  <si>
    <t>KBJL1506</t>
  </si>
  <si>
    <t>15A Standard Recovery Bridge Rectifier</t>
  </si>
  <si>
    <t>KBJL1508</t>
  </si>
  <si>
    <t>KBJL1510</t>
  </si>
  <si>
    <t>KBJL15L06</t>
  </si>
  <si>
    <t>KBJL406</t>
  </si>
  <si>
    <t>4A Standard Recovery Bridge Rectifier</t>
  </si>
  <si>
    <t>KBJL408</t>
  </si>
  <si>
    <t>KBJL410</t>
  </si>
  <si>
    <t>KBJL606</t>
  </si>
  <si>
    <t>6A Standard Recovery Bridge Rectifier</t>
  </si>
  <si>
    <t>KBJL608</t>
  </si>
  <si>
    <t>KBJL610</t>
  </si>
  <si>
    <t>KBP005G</t>
  </si>
  <si>
    <t>KBP</t>
  </si>
  <si>
    <t>KBP01G</t>
  </si>
  <si>
    <t>KBP02G</t>
  </si>
  <si>
    <t>KBP04G</t>
  </si>
  <si>
    <t>KBP06G</t>
  </si>
  <si>
    <t>KBP08G</t>
  </si>
  <si>
    <t>KBP10G</t>
  </si>
  <si>
    <t>KBP2005G</t>
  </si>
  <si>
    <t>KBP201G</t>
  </si>
  <si>
    <t>KBP202G</t>
  </si>
  <si>
    <t>KBP204G</t>
  </si>
  <si>
    <t>KBP206G</t>
  </si>
  <si>
    <t>KBP206GL</t>
  </si>
  <si>
    <t>KBP208G</t>
  </si>
  <si>
    <t>KBP210G</t>
  </si>
  <si>
    <t>KBP210GL</t>
  </si>
  <si>
    <t>KBP304G</t>
  </si>
  <si>
    <t>3.0A GLASS PASSIVATED BRIDGE RECTIFIER</t>
  </si>
  <si>
    <t>KBP306G</t>
  </si>
  <si>
    <t>KBP308G</t>
  </si>
  <si>
    <t>KBP310G</t>
  </si>
  <si>
    <t>KBP404G</t>
  </si>
  <si>
    <t>4.0A GLASS PASSIVATED BRIDGE RECTIFIER</t>
  </si>
  <si>
    <t>KBP406G</t>
  </si>
  <si>
    <t>KBP408G</t>
  </si>
  <si>
    <t>KBP410G</t>
  </si>
  <si>
    <t>KBP4T10</t>
  </si>
  <si>
    <t>4A FAST RECOVERY BRIDGE RECTIFIER</t>
  </si>
  <si>
    <t>LBS10</t>
  </si>
  <si>
    <t>T-DFN5564-4</t>
  </si>
  <si>
    <t>MB08F (LS)</t>
  </si>
  <si>
    <t>GLASS PASSIVATED SURFACE MOUNT BRIDGE RECTIFIER</t>
  </si>
  <si>
    <t>MBF (LS)</t>
  </si>
  <si>
    <t>MB10F</t>
  </si>
  <si>
    <t>0.8A SURFACE MOUNT GLASS PASSIVATED BRIDGE RECTIFIER</t>
  </si>
  <si>
    <t>MBF</t>
  </si>
  <si>
    <t>MB10S</t>
  </si>
  <si>
    <t>MBS</t>
  </si>
  <si>
    <t>MSB15MH</t>
  </si>
  <si>
    <t>MSBL</t>
  </si>
  <si>
    <t>MSB20M</t>
  </si>
  <si>
    <t>2.0A Surface Mount Standard Recovery Bridge Rectifier</t>
  </si>
  <si>
    <t>MSB22M</t>
  </si>
  <si>
    <t>2.2A GLASS PASIVATED BRIDGE RECTIFIER</t>
  </si>
  <si>
    <t>MSB22ML</t>
  </si>
  <si>
    <t>2.2A GLASS PASSIVATED BRIDGE RECTIFIER</t>
  </si>
  <si>
    <t>MSBL, MSB</t>
  </si>
  <si>
    <t>MSB25JL</t>
  </si>
  <si>
    <t>2.5A GLASS PASSIVATED BRIDGE RECTIFIER</t>
  </si>
  <si>
    <t>MSB25MH</t>
  </si>
  <si>
    <t>2.5A SURFACE MOUNT GLASS PASSIVATED BRIDGE RECTIFIER</t>
  </si>
  <si>
    <t>MSB30JL</t>
  </si>
  <si>
    <t>3.0A Surface-Mount Standard Recovery Bridge Rectifier</t>
  </si>
  <si>
    <t>MSB30KH</t>
  </si>
  <si>
    <t>3.0A SURFACE MOUNT GLASS PASSIVATED BRIDGE RECTIFIER</t>
  </si>
  <si>
    <t>MSB30M</t>
  </si>
  <si>
    <t>MSB30TM</t>
  </si>
  <si>
    <t>3A SURFACE MOUNT FAST RECOVERY BRIDGE RECTIFIER</t>
  </si>
  <si>
    <t>MSB40J</t>
  </si>
  <si>
    <t>4A Surface-Mount Glass Passivated Bridge Rectifier</t>
  </si>
  <si>
    <t>MSB40K</t>
  </si>
  <si>
    <t>MSB40M</t>
  </si>
  <si>
    <t>4A Surface Mount Glass Passivated Bridge Rectifier</t>
  </si>
  <si>
    <t>RH02</t>
  </si>
  <si>
    <t>fast bridge rectifier</t>
  </si>
  <si>
    <t>RH04</t>
  </si>
  <si>
    <t>RH06</t>
  </si>
  <si>
    <t>SBR05M100BLP</t>
  </si>
  <si>
    <t>SBR</t>
  </si>
  <si>
    <t>U-DFN3030-4</t>
  </si>
  <si>
    <t>SBR05M60BLP</t>
  </si>
  <si>
    <t>TT10J</t>
  </si>
  <si>
    <t>TTL</t>
  </si>
  <si>
    <t>TT10K</t>
  </si>
  <si>
    <t>TT10M</t>
  </si>
  <si>
    <t>TT10M(LS)</t>
  </si>
  <si>
    <t>TT208_LS</t>
  </si>
  <si>
    <t>TT (LS)</t>
  </si>
  <si>
    <t>TT2M</t>
  </si>
  <si>
    <t>TT3M(LS)</t>
  </si>
  <si>
    <t>3A SURFACE MOUNT GLASS PASSIVATED BRIDGE RECTIFIER</t>
  </si>
  <si>
    <t>TT (LS), TTL</t>
  </si>
  <si>
    <t>TT4M</t>
  </si>
  <si>
    <t>4A STANDARD RECOVERY BRIDGE RECTIFIER</t>
  </si>
  <si>
    <t>TT4TM</t>
  </si>
  <si>
    <t>4A SURFACE MOUNT FAST RECOVERY BRIDGE RECTIFIER</t>
  </si>
  <si>
    <t>TT4V10</t>
  </si>
  <si>
    <t>TTL, TT</t>
  </si>
  <si>
    <t>TT6JL</t>
  </si>
  <si>
    <t>6A LOW VF BRIDGE RECTIFIER</t>
  </si>
  <si>
    <t>TT6M</t>
  </si>
  <si>
    <t>6A GLASS PASIVATED BRIDGE RECTIFIER</t>
  </si>
  <si>
    <t>TT8JL</t>
  </si>
  <si>
    <t>8A GLASS PASIVATED BRIDGE RECTIFIER</t>
  </si>
  <si>
    <t>TT8L08</t>
  </si>
  <si>
    <t>8A Low VF Bridge Rectifier</t>
  </si>
  <si>
    <t>TT8M</t>
  </si>
  <si>
    <t>TT8T06</t>
  </si>
  <si>
    <t>8A Standard Recovery Bridge Rectifier</t>
  </si>
  <si>
    <t>TT8T08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</si>
</sst>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ABS10%28LS%29.pdf" TargetMode="External"/><Relationship Id="rId_hyperlink_2" Type="http://schemas.openxmlformats.org/officeDocument/2006/relationships/hyperlink" Target="https://www.diodes.com/part/view/ABS10%28LS%29" TargetMode="External"/><Relationship Id="rId_hyperlink_3" Type="http://schemas.openxmlformats.org/officeDocument/2006/relationships/hyperlink" Target="https://www.diodes.com/datasheet/download/ABS10A.pdf" TargetMode="External"/><Relationship Id="rId_hyperlink_4" Type="http://schemas.openxmlformats.org/officeDocument/2006/relationships/hyperlink" Target="https://www.diodes.com/part/view/ABS10A" TargetMode="External"/><Relationship Id="rId_hyperlink_5" Type="http://schemas.openxmlformats.org/officeDocument/2006/relationships/hyperlink" Target="https://www.diodes.com/datasheet/download/ABS10B.pdf" TargetMode="External"/><Relationship Id="rId_hyperlink_6" Type="http://schemas.openxmlformats.org/officeDocument/2006/relationships/hyperlink" Target="https://www.diodes.com/part/view/ABS10B" TargetMode="External"/><Relationship Id="rId_hyperlink_7" Type="http://schemas.openxmlformats.org/officeDocument/2006/relationships/hyperlink" Target="https://www.diodes.com/datasheet/download/ABS10M.pdf" TargetMode="External"/><Relationship Id="rId_hyperlink_8" Type="http://schemas.openxmlformats.org/officeDocument/2006/relationships/hyperlink" Target="https://www.diodes.com/part/view/ABS10M" TargetMode="External"/><Relationship Id="rId_hyperlink_9" Type="http://schemas.openxmlformats.org/officeDocument/2006/relationships/hyperlink" Target="https://www.diodes.com/datasheet/download/ABS10TM.pdf" TargetMode="External"/><Relationship Id="rId_hyperlink_10" Type="http://schemas.openxmlformats.org/officeDocument/2006/relationships/hyperlink" Target="https://www.diodes.com/part/view/ABS10TM" TargetMode="External"/><Relationship Id="rId_hyperlink_11" Type="http://schemas.openxmlformats.org/officeDocument/2006/relationships/hyperlink" Target="https://www.diodes.com/datasheet/download/ABS20M.pdf" TargetMode="External"/><Relationship Id="rId_hyperlink_12" Type="http://schemas.openxmlformats.org/officeDocument/2006/relationships/hyperlink" Target="https://www.diodes.com/part/view/ABS20M" TargetMode="External"/><Relationship Id="rId_hyperlink_13" Type="http://schemas.openxmlformats.org/officeDocument/2006/relationships/hyperlink" Target="https://www.diodes.com/datasheet/download/ABS20MH.pdf" TargetMode="External"/><Relationship Id="rId_hyperlink_14" Type="http://schemas.openxmlformats.org/officeDocument/2006/relationships/hyperlink" Target="https://www.diodes.com/part/view/ABS20MH" TargetMode="External"/><Relationship Id="rId_hyperlink_15" Type="http://schemas.openxmlformats.org/officeDocument/2006/relationships/hyperlink" Target="https://www.diodes.com/datasheet/download/ABS20T1M.pdf" TargetMode="External"/><Relationship Id="rId_hyperlink_16" Type="http://schemas.openxmlformats.org/officeDocument/2006/relationships/hyperlink" Target="https://www.diodes.com/part/view/ABS20T1M" TargetMode="External"/><Relationship Id="rId_hyperlink_17" Type="http://schemas.openxmlformats.org/officeDocument/2006/relationships/hyperlink" Target="https://www.diodes.com/datasheet/download/ABS20TM.pdf" TargetMode="External"/><Relationship Id="rId_hyperlink_18" Type="http://schemas.openxmlformats.org/officeDocument/2006/relationships/hyperlink" Target="https://www.diodes.com/part/view/ABS20TM" TargetMode="External"/><Relationship Id="rId_hyperlink_19" Type="http://schemas.openxmlformats.org/officeDocument/2006/relationships/hyperlink" Target="https://www.diodes.com/datasheet/download/ABS210.pdf" TargetMode="External"/><Relationship Id="rId_hyperlink_20" Type="http://schemas.openxmlformats.org/officeDocument/2006/relationships/hyperlink" Target="https://www.diodes.com/part/view/ABS210" TargetMode="External"/><Relationship Id="rId_hyperlink_21" Type="http://schemas.openxmlformats.org/officeDocument/2006/relationships/hyperlink" Target="https://www.diodes.com/datasheet/download/D4KB80.pdf" TargetMode="External"/><Relationship Id="rId_hyperlink_22" Type="http://schemas.openxmlformats.org/officeDocument/2006/relationships/hyperlink" Target="https://www.diodes.com/part/view/D4KB80" TargetMode="External"/><Relationship Id="rId_hyperlink_23" Type="http://schemas.openxmlformats.org/officeDocument/2006/relationships/hyperlink" Target="https://www.diodes.com/datasheet/download/DF005M.pdf" TargetMode="External"/><Relationship Id="rId_hyperlink_24" Type="http://schemas.openxmlformats.org/officeDocument/2006/relationships/hyperlink" Target="https://www.diodes.com/part/view/DF005M" TargetMode="External"/><Relationship Id="rId_hyperlink_25" Type="http://schemas.openxmlformats.org/officeDocument/2006/relationships/hyperlink" Target="https://www.diodes.com/datasheet/download/DF005S.pdf" TargetMode="External"/><Relationship Id="rId_hyperlink_26" Type="http://schemas.openxmlformats.org/officeDocument/2006/relationships/hyperlink" Target="https://www.diodes.com/part/view/DF005S" TargetMode="External"/><Relationship Id="rId_hyperlink_27" Type="http://schemas.openxmlformats.org/officeDocument/2006/relationships/hyperlink" Target="https://www.diodes.com/datasheet/download/DF01M.pdf" TargetMode="External"/><Relationship Id="rId_hyperlink_28" Type="http://schemas.openxmlformats.org/officeDocument/2006/relationships/hyperlink" Target="https://www.diodes.com/part/view/DF01M" TargetMode="External"/><Relationship Id="rId_hyperlink_29" Type="http://schemas.openxmlformats.org/officeDocument/2006/relationships/hyperlink" Target="https://www.diodes.com/datasheet/download/DF01S.pdf" TargetMode="External"/><Relationship Id="rId_hyperlink_30" Type="http://schemas.openxmlformats.org/officeDocument/2006/relationships/hyperlink" Target="https://www.diodes.com/part/view/DF01S" TargetMode="External"/><Relationship Id="rId_hyperlink_31" Type="http://schemas.openxmlformats.org/officeDocument/2006/relationships/hyperlink" Target="https://www.diodes.com/datasheet/download/DF02M.pdf" TargetMode="External"/><Relationship Id="rId_hyperlink_32" Type="http://schemas.openxmlformats.org/officeDocument/2006/relationships/hyperlink" Target="https://www.diodes.com/part/view/DF02M" TargetMode="External"/><Relationship Id="rId_hyperlink_33" Type="http://schemas.openxmlformats.org/officeDocument/2006/relationships/hyperlink" Target="https://www.diodes.com/datasheet/download/DF02S.pdf" TargetMode="External"/><Relationship Id="rId_hyperlink_34" Type="http://schemas.openxmlformats.org/officeDocument/2006/relationships/hyperlink" Target="https://www.diodes.com/part/view/DF02S" TargetMode="External"/><Relationship Id="rId_hyperlink_35" Type="http://schemas.openxmlformats.org/officeDocument/2006/relationships/hyperlink" Target="https://www.diodes.com/datasheet/download/DF04M.pdf" TargetMode="External"/><Relationship Id="rId_hyperlink_36" Type="http://schemas.openxmlformats.org/officeDocument/2006/relationships/hyperlink" Target="https://www.diodes.com/part/view/DF04M" TargetMode="External"/><Relationship Id="rId_hyperlink_37" Type="http://schemas.openxmlformats.org/officeDocument/2006/relationships/hyperlink" Target="https://www.diodes.com/datasheet/download/DF04S.pdf" TargetMode="External"/><Relationship Id="rId_hyperlink_38" Type="http://schemas.openxmlformats.org/officeDocument/2006/relationships/hyperlink" Target="https://www.diodes.com/part/view/DF04S" TargetMode="External"/><Relationship Id="rId_hyperlink_39" Type="http://schemas.openxmlformats.org/officeDocument/2006/relationships/hyperlink" Target="https://www.diodes.com/datasheet/download/DF06M.pdf" TargetMode="External"/><Relationship Id="rId_hyperlink_40" Type="http://schemas.openxmlformats.org/officeDocument/2006/relationships/hyperlink" Target="https://www.diodes.com/part/view/DF06M" TargetMode="External"/><Relationship Id="rId_hyperlink_41" Type="http://schemas.openxmlformats.org/officeDocument/2006/relationships/hyperlink" Target="https://www.diodes.com/datasheet/download/DF06M-DF10M+%28LS%29.pdf" TargetMode="External"/><Relationship Id="rId_hyperlink_42" Type="http://schemas.openxmlformats.org/officeDocument/2006/relationships/hyperlink" Target="https://www.diodes.com/part/view/DF06M%28LS%29" TargetMode="External"/><Relationship Id="rId_hyperlink_43" Type="http://schemas.openxmlformats.org/officeDocument/2006/relationships/hyperlink" Target="https://www.diodes.com/datasheet/download/DF06S.pdf" TargetMode="External"/><Relationship Id="rId_hyperlink_44" Type="http://schemas.openxmlformats.org/officeDocument/2006/relationships/hyperlink" Target="https://www.diodes.com/part/view/DF06S" TargetMode="External"/><Relationship Id="rId_hyperlink_45" Type="http://schemas.openxmlformats.org/officeDocument/2006/relationships/hyperlink" Target="https://www.diodes.com/datasheet/download/DF06S%28LS%29.pdf" TargetMode="External"/><Relationship Id="rId_hyperlink_46" Type="http://schemas.openxmlformats.org/officeDocument/2006/relationships/hyperlink" Target="https://www.diodes.com/part/view/DF06S%28LS%29" TargetMode="External"/><Relationship Id="rId_hyperlink_47" Type="http://schemas.openxmlformats.org/officeDocument/2006/relationships/hyperlink" Target="https://www.diodes.com/datasheet/download/DF08M.pdf" TargetMode="External"/><Relationship Id="rId_hyperlink_48" Type="http://schemas.openxmlformats.org/officeDocument/2006/relationships/hyperlink" Target="https://www.diodes.com/part/view/DF08M" TargetMode="External"/><Relationship Id="rId_hyperlink_49" Type="http://schemas.openxmlformats.org/officeDocument/2006/relationships/hyperlink" Target="https://www.diodes.com/datasheet/download/DF06M-DF10M+%28LS%29.pdf" TargetMode="External"/><Relationship Id="rId_hyperlink_50" Type="http://schemas.openxmlformats.org/officeDocument/2006/relationships/hyperlink" Target="https://www.diodes.com/part/view/DF08M%28LS%29" TargetMode="External"/><Relationship Id="rId_hyperlink_51" Type="http://schemas.openxmlformats.org/officeDocument/2006/relationships/hyperlink" Target="https://www.diodes.com/datasheet/download/DF08S.pdf" TargetMode="External"/><Relationship Id="rId_hyperlink_52" Type="http://schemas.openxmlformats.org/officeDocument/2006/relationships/hyperlink" Target="https://www.diodes.com/part/view/DF08S" TargetMode="External"/><Relationship Id="rId_hyperlink_53" Type="http://schemas.openxmlformats.org/officeDocument/2006/relationships/hyperlink" Target="https://www.diodes.com/datasheet/download/DF08S%28LS%29.pdf" TargetMode="External"/><Relationship Id="rId_hyperlink_54" Type="http://schemas.openxmlformats.org/officeDocument/2006/relationships/hyperlink" Target="https://www.diodes.com/part/view/DF08S%28LS%29" TargetMode="External"/><Relationship Id="rId_hyperlink_55" Type="http://schemas.openxmlformats.org/officeDocument/2006/relationships/hyperlink" Target="https://www.diodes.com/datasheet/download/DF10M.pdf" TargetMode="External"/><Relationship Id="rId_hyperlink_56" Type="http://schemas.openxmlformats.org/officeDocument/2006/relationships/hyperlink" Target="https://www.diodes.com/part/view/DF10M" TargetMode="External"/><Relationship Id="rId_hyperlink_57" Type="http://schemas.openxmlformats.org/officeDocument/2006/relationships/hyperlink" Target="https://www.diodes.com/datasheet/download/DF06M-DF10M+%28LS%29.pdf" TargetMode="External"/><Relationship Id="rId_hyperlink_58" Type="http://schemas.openxmlformats.org/officeDocument/2006/relationships/hyperlink" Target="https://www.diodes.com/part/view/DF10M%28LS%29" TargetMode="External"/><Relationship Id="rId_hyperlink_59" Type="http://schemas.openxmlformats.org/officeDocument/2006/relationships/hyperlink" Target="https://www.diodes.com/datasheet/download/DF10S.pdf" TargetMode="External"/><Relationship Id="rId_hyperlink_60" Type="http://schemas.openxmlformats.org/officeDocument/2006/relationships/hyperlink" Target="https://www.diodes.com/part/view/DF10S" TargetMode="External"/><Relationship Id="rId_hyperlink_61" Type="http://schemas.openxmlformats.org/officeDocument/2006/relationships/hyperlink" Target="https://www.diodes.com/datasheet/download/DF10S%28LS%29.pdf" TargetMode="External"/><Relationship Id="rId_hyperlink_62" Type="http://schemas.openxmlformats.org/officeDocument/2006/relationships/hyperlink" Target="https://www.diodes.com/part/view/DF10S%28LS%29" TargetMode="External"/><Relationship Id="rId_hyperlink_63" Type="http://schemas.openxmlformats.org/officeDocument/2006/relationships/hyperlink" Target="https://www.diodes.com/datasheet/download/DF15005S.pdf" TargetMode="External"/><Relationship Id="rId_hyperlink_64" Type="http://schemas.openxmlformats.org/officeDocument/2006/relationships/hyperlink" Target="https://www.diodes.com/part/view/DF15005S" TargetMode="External"/><Relationship Id="rId_hyperlink_65" Type="http://schemas.openxmlformats.org/officeDocument/2006/relationships/hyperlink" Target="https://www.diodes.com/datasheet/download/DF1501S.pdf" TargetMode="External"/><Relationship Id="rId_hyperlink_66" Type="http://schemas.openxmlformats.org/officeDocument/2006/relationships/hyperlink" Target="https://www.diodes.com/part/view/DF1501S" TargetMode="External"/><Relationship Id="rId_hyperlink_67" Type="http://schemas.openxmlformats.org/officeDocument/2006/relationships/hyperlink" Target="https://www.diodes.com/datasheet/download/DF1502S.pdf" TargetMode="External"/><Relationship Id="rId_hyperlink_68" Type="http://schemas.openxmlformats.org/officeDocument/2006/relationships/hyperlink" Target="https://www.diodes.com/part/view/DF1502S" TargetMode="External"/><Relationship Id="rId_hyperlink_69" Type="http://schemas.openxmlformats.org/officeDocument/2006/relationships/hyperlink" Target="https://www.diodes.com/datasheet/download/DF1504S.pdf" TargetMode="External"/><Relationship Id="rId_hyperlink_70" Type="http://schemas.openxmlformats.org/officeDocument/2006/relationships/hyperlink" Target="https://www.diodes.com/part/view/DF1504S" TargetMode="External"/><Relationship Id="rId_hyperlink_71" Type="http://schemas.openxmlformats.org/officeDocument/2006/relationships/hyperlink" Target="https://www.diodes.com/datasheet/download/DF1506M-DF1510M+%28LS%29.pdf" TargetMode="External"/><Relationship Id="rId_hyperlink_72" Type="http://schemas.openxmlformats.org/officeDocument/2006/relationships/hyperlink" Target="https://www.diodes.com/part/view/DF1506M%28LS%29" TargetMode="External"/><Relationship Id="rId_hyperlink_73" Type="http://schemas.openxmlformats.org/officeDocument/2006/relationships/hyperlink" Target="https://www.diodes.com/datasheet/download/DF1506S.pdf" TargetMode="External"/><Relationship Id="rId_hyperlink_74" Type="http://schemas.openxmlformats.org/officeDocument/2006/relationships/hyperlink" Target="https://www.diodes.com/part/view/DF1506S" TargetMode="External"/><Relationship Id="rId_hyperlink_75" Type="http://schemas.openxmlformats.org/officeDocument/2006/relationships/hyperlink" Target="https://www.diodes.com/datasheet/download/DF1506M-DF1510M+%28LS%29.pdf" TargetMode="External"/><Relationship Id="rId_hyperlink_76" Type="http://schemas.openxmlformats.org/officeDocument/2006/relationships/hyperlink" Target="https://www.diodes.com/part/view/DF1508M%28LS%29" TargetMode="External"/><Relationship Id="rId_hyperlink_77" Type="http://schemas.openxmlformats.org/officeDocument/2006/relationships/hyperlink" Target="https://www.diodes.com/datasheet/download/DF1508S.pdf" TargetMode="External"/><Relationship Id="rId_hyperlink_78" Type="http://schemas.openxmlformats.org/officeDocument/2006/relationships/hyperlink" Target="https://www.diodes.com/part/view/DF1508S" TargetMode="External"/><Relationship Id="rId_hyperlink_79" Type="http://schemas.openxmlformats.org/officeDocument/2006/relationships/hyperlink" Target="https://www.diodes.com/datasheet/download/DF1510S.pdf" TargetMode="External"/><Relationship Id="rId_hyperlink_80" Type="http://schemas.openxmlformats.org/officeDocument/2006/relationships/hyperlink" Target="https://www.diodes.com/part/view/DF1510S" TargetMode="External"/><Relationship Id="rId_hyperlink_81" Type="http://schemas.openxmlformats.org/officeDocument/2006/relationships/hyperlink" Target="https://www.diodes.com/part/view/DF1512S%28LS%29" TargetMode="External"/><Relationship Id="rId_hyperlink_82" Type="http://schemas.openxmlformats.org/officeDocument/2006/relationships/hyperlink" Target="https://www.diodes.com/datasheet/download/DLPA006.pdf" TargetMode="External"/><Relationship Id="rId_hyperlink_83" Type="http://schemas.openxmlformats.org/officeDocument/2006/relationships/hyperlink" Target="https://www.diodes.com/part/view/DLPA006" TargetMode="External"/><Relationship Id="rId_hyperlink_84" Type="http://schemas.openxmlformats.org/officeDocument/2006/relationships/hyperlink" Target="https://www.diodes.com/datasheet/download/GBJ10005.pdf" TargetMode="External"/><Relationship Id="rId_hyperlink_85" Type="http://schemas.openxmlformats.org/officeDocument/2006/relationships/hyperlink" Target="https://www.diodes.com/part/view/GBJ10005" TargetMode="External"/><Relationship Id="rId_hyperlink_86" Type="http://schemas.openxmlformats.org/officeDocument/2006/relationships/hyperlink" Target="https://www.diodes.com/datasheet/download/GBJ1001.pdf" TargetMode="External"/><Relationship Id="rId_hyperlink_87" Type="http://schemas.openxmlformats.org/officeDocument/2006/relationships/hyperlink" Target="https://www.diodes.com/part/view/GBJ1001" TargetMode="External"/><Relationship Id="rId_hyperlink_88" Type="http://schemas.openxmlformats.org/officeDocument/2006/relationships/hyperlink" Target="https://www.diodes.com/datasheet/download/GBJ1002.pdf" TargetMode="External"/><Relationship Id="rId_hyperlink_89" Type="http://schemas.openxmlformats.org/officeDocument/2006/relationships/hyperlink" Target="https://www.diodes.com/part/view/GBJ1002" TargetMode="External"/><Relationship Id="rId_hyperlink_90" Type="http://schemas.openxmlformats.org/officeDocument/2006/relationships/hyperlink" Target="https://www.diodes.com/datasheet/download/GBJ1004.pdf" TargetMode="External"/><Relationship Id="rId_hyperlink_91" Type="http://schemas.openxmlformats.org/officeDocument/2006/relationships/hyperlink" Target="https://www.diodes.com/part/view/GBJ1004" TargetMode="External"/><Relationship Id="rId_hyperlink_92" Type="http://schemas.openxmlformats.org/officeDocument/2006/relationships/hyperlink" Target="https://www.diodes.com/datasheet/download/GBJ1006.pdf" TargetMode="External"/><Relationship Id="rId_hyperlink_93" Type="http://schemas.openxmlformats.org/officeDocument/2006/relationships/hyperlink" Target="https://www.diodes.com/part/view/GBJ1006" TargetMode="External"/><Relationship Id="rId_hyperlink_94" Type="http://schemas.openxmlformats.org/officeDocument/2006/relationships/hyperlink" Target="https://www.diodes.com/part/view/GBJ1006%28LS%29" TargetMode="External"/><Relationship Id="rId_hyperlink_95" Type="http://schemas.openxmlformats.org/officeDocument/2006/relationships/hyperlink" Target="https://www.diodes.com/datasheet/download/GBJ1008.pdf" TargetMode="External"/><Relationship Id="rId_hyperlink_96" Type="http://schemas.openxmlformats.org/officeDocument/2006/relationships/hyperlink" Target="https://www.diodes.com/part/view/GBJ1008" TargetMode="External"/><Relationship Id="rId_hyperlink_97" Type="http://schemas.openxmlformats.org/officeDocument/2006/relationships/hyperlink" Target="https://www.diodes.com/datasheet/download/GBJ1010.pdf" TargetMode="External"/><Relationship Id="rId_hyperlink_98" Type="http://schemas.openxmlformats.org/officeDocument/2006/relationships/hyperlink" Target="https://www.diodes.com/part/view/GBJ1010" TargetMode="External"/><Relationship Id="rId_hyperlink_99" Type="http://schemas.openxmlformats.org/officeDocument/2006/relationships/hyperlink" Target="https://www.diodes.com/part/view/GBJ1010%28LS%29" TargetMode="External"/><Relationship Id="rId_hyperlink_100" Type="http://schemas.openxmlformats.org/officeDocument/2006/relationships/hyperlink" Target="https://www.diodes.com/datasheet/download/GBJ15005.pdf" TargetMode="External"/><Relationship Id="rId_hyperlink_101" Type="http://schemas.openxmlformats.org/officeDocument/2006/relationships/hyperlink" Target="https://www.diodes.com/part/view/GBJ15005" TargetMode="External"/><Relationship Id="rId_hyperlink_102" Type="http://schemas.openxmlformats.org/officeDocument/2006/relationships/hyperlink" Target="https://www.diodes.com/datasheet/download/GBJ1501.pdf" TargetMode="External"/><Relationship Id="rId_hyperlink_103" Type="http://schemas.openxmlformats.org/officeDocument/2006/relationships/hyperlink" Target="https://www.diodes.com/part/view/GBJ1501" TargetMode="External"/><Relationship Id="rId_hyperlink_104" Type="http://schemas.openxmlformats.org/officeDocument/2006/relationships/hyperlink" Target="https://www.diodes.com/datasheet/download/GBJ1502.pdf" TargetMode="External"/><Relationship Id="rId_hyperlink_105" Type="http://schemas.openxmlformats.org/officeDocument/2006/relationships/hyperlink" Target="https://www.diodes.com/part/view/GBJ1502" TargetMode="External"/><Relationship Id="rId_hyperlink_106" Type="http://schemas.openxmlformats.org/officeDocument/2006/relationships/hyperlink" Target="https://www.diodes.com/datasheet/download/GBJ1504.pdf" TargetMode="External"/><Relationship Id="rId_hyperlink_107" Type="http://schemas.openxmlformats.org/officeDocument/2006/relationships/hyperlink" Target="https://www.diodes.com/part/view/GBJ1504" TargetMode="External"/><Relationship Id="rId_hyperlink_108" Type="http://schemas.openxmlformats.org/officeDocument/2006/relationships/hyperlink" Target="https://www.diodes.com/datasheet/download/GBJ1506.pdf" TargetMode="External"/><Relationship Id="rId_hyperlink_109" Type="http://schemas.openxmlformats.org/officeDocument/2006/relationships/hyperlink" Target="https://www.diodes.com/part/view/GBJ1506" TargetMode="External"/><Relationship Id="rId_hyperlink_110" Type="http://schemas.openxmlformats.org/officeDocument/2006/relationships/hyperlink" Target="https://www.diodes.com/datasheet/download/GBJ1506N+.pdf" TargetMode="External"/><Relationship Id="rId_hyperlink_111" Type="http://schemas.openxmlformats.org/officeDocument/2006/relationships/hyperlink" Target="https://www.diodes.com/part/view/GBJ1506N" TargetMode="External"/><Relationship Id="rId_hyperlink_112" Type="http://schemas.openxmlformats.org/officeDocument/2006/relationships/hyperlink" Target="https://www.diodes.com/datasheet/download/GBJ1508.pdf" TargetMode="External"/><Relationship Id="rId_hyperlink_113" Type="http://schemas.openxmlformats.org/officeDocument/2006/relationships/hyperlink" Target="https://www.diodes.com/part/view/GBJ1508" TargetMode="External"/><Relationship Id="rId_hyperlink_114" Type="http://schemas.openxmlformats.org/officeDocument/2006/relationships/hyperlink" Target="https://www.diodes.com/datasheet/download/GBJ1510.pdf" TargetMode="External"/><Relationship Id="rId_hyperlink_115" Type="http://schemas.openxmlformats.org/officeDocument/2006/relationships/hyperlink" Target="https://www.diodes.com/part/view/GBJ1510" TargetMode="External"/><Relationship Id="rId_hyperlink_116" Type="http://schemas.openxmlformats.org/officeDocument/2006/relationships/hyperlink" Target="https://www.diodes.com/part/view/GBJ1510%28LS%29" TargetMode="External"/><Relationship Id="rId_hyperlink_117" Type="http://schemas.openxmlformats.org/officeDocument/2006/relationships/hyperlink" Target="https://www.diodes.com/datasheet/download/GBJ15JL.pdf" TargetMode="External"/><Relationship Id="rId_hyperlink_118" Type="http://schemas.openxmlformats.org/officeDocument/2006/relationships/hyperlink" Target="https://www.diodes.com/part/view/GBJ15JL" TargetMode="External"/><Relationship Id="rId_hyperlink_119" Type="http://schemas.openxmlformats.org/officeDocument/2006/relationships/hyperlink" Target="https://www.diodes.com/datasheet/download/GBJ15V10+.pdf" TargetMode="External"/><Relationship Id="rId_hyperlink_120" Type="http://schemas.openxmlformats.org/officeDocument/2006/relationships/hyperlink" Target="https://www.diodes.com/part/view/GBJ15V10" TargetMode="External"/><Relationship Id="rId_hyperlink_121" Type="http://schemas.openxmlformats.org/officeDocument/2006/relationships/hyperlink" Target="https://www.diodes.com/datasheet/download/GBJ20005.pdf" TargetMode="External"/><Relationship Id="rId_hyperlink_122" Type="http://schemas.openxmlformats.org/officeDocument/2006/relationships/hyperlink" Target="https://www.diodes.com/part/view/GBJ20005" TargetMode="External"/><Relationship Id="rId_hyperlink_123" Type="http://schemas.openxmlformats.org/officeDocument/2006/relationships/hyperlink" Target="https://www.diodes.com/datasheet/download/GBJ2001.pdf" TargetMode="External"/><Relationship Id="rId_hyperlink_124" Type="http://schemas.openxmlformats.org/officeDocument/2006/relationships/hyperlink" Target="https://www.diodes.com/part/view/GBJ2001" TargetMode="External"/><Relationship Id="rId_hyperlink_125" Type="http://schemas.openxmlformats.org/officeDocument/2006/relationships/hyperlink" Target="https://www.diodes.com/datasheet/download/GBJ2002.pdf" TargetMode="External"/><Relationship Id="rId_hyperlink_126" Type="http://schemas.openxmlformats.org/officeDocument/2006/relationships/hyperlink" Target="https://www.diodes.com/part/view/GBJ2002" TargetMode="External"/><Relationship Id="rId_hyperlink_127" Type="http://schemas.openxmlformats.org/officeDocument/2006/relationships/hyperlink" Target="https://www.diodes.com/datasheet/download/GBJ2004.pdf" TargetMode="External"/><Relationship Id="rId_hyperlink_128" Type="http://schemas.openxmlformats.org/officeDocument/2006/relationships/hyperlink" Target="https://www.diodes.com/part/view/GBJ2004" TargetMode="External"/><Relationship Id="rId_hyperlink_129" Type="http://schemas.openxmlformats.org/officeDocument/2006/relationships/hyperlink" Target="https://www.diodes.com/datasheet/download/GBJ2006.pdf" TargetMode="External"/><Relationship Id="rId_hyperlink_130" Type="http://schemas.openxmlformats.org/officeDocument/2006/relationships/hyperlink" Target="https://www.diodes.com/part/view/GBJ2006" TargetMode="External"/><Relationship Id="rId_hyperlink_131" Type="http://schemas.openxmlformats.org/officeDocument/2006/relationships/hyperlink" Target="https://www.diodes.com/datasheet/download/GBJ2008.pdf" TargetMode="External"/><Relationship Id="rId_hyperlink_132" Type="http://schemas.openxmlformats.org/officeDocument/2006/relationships/hyperlink" Target="https://www.diodes.com/part/view/GBJ2008" TargetMode="External"/><Relationship Id="rId_hyperlink_133" Type="http://schemas.openxmlformats.org/officeDocument/2006/relationships/hyperlink" Target="https://www.diodes.com/part/view/GBJ2008%28LS%29" TargetMode="External"/><Relationship Id="rId_hyperlink_134" Type="http://schemas.openxmlformats.org/officeDocument/2006/relationships/hyperlink" Target="https://www.diodes.com/datasheet/download/GBJ2010.pdf" TargetMode="External"/><Relationship Id="rId_hyperlink_135" Type="http://schemas.openxmlformats.org/officeDocument/2006/relationships/hyperlink" Target="https://www.diodes.com/part/view/GBJ2010" TargetMode="External"/><Relationship Id="rId_hyperlink_136" Type="http://schemas.openxmlformats.org/officeDocument/2006/relationships/hyperlink" Target="https://www.diodes.com/part/view/GBJ2010%28LS%29" TargetMode="External"/><Relationship Id="rId_hyperlink_137" Type="http://schemas.openxmlformats.org/officeDocument/2006/relationships/hyperlink" Target="https://www.diodes.com/datasheet/download/GBJ25005.pdf" TargetMode="External"/><Relationship Id="rId_hyperlink_138" Type="http://schemas.openxmlformats.org/officeDocument/2006/relationships/hyperlink" Target="https://www.diodes.com/part/view/GBJ25005" TargetMode="External"/><Relationship Id="rId_hyperlink_139" Type="http://schemas.openxmlformats.org/officeDocument/2006/relationships/hyperlink" Target="https://www.diodes.com/datasheet/download/GBJ2501.pdf" TargetMode="External"/><Relationship Id="rId_hyperlink_140" Type="http://schemas.openxmlformats.org/officeDocument/2006/relationships/hyperlink" Target="https://www.diodes.com/part/view/GBJ2501" TargetMode="External"/><Relationship Id="rId_hyperlink_141" Type="http://schemas.openxmlformats.org/officeDocument/2006/relationships/hyperlink" Target="https://www.diodes.com/datasheet/download/GBJ2502.pdf" TargetMode="External"/><Relationship Id="rId_hyperlink_142" Type="http://schemas.openxmlformats.org/officeDocument/2006/relationships/hyperlink" Target="https://www.diodes.com/part/view/GBJ2502" TargetMode="External"/><Relationship Id="rId_hyperlink_143" Type="http://schemas.openxmlformats.org/officeDocument/2006/relationships/hyperlink" Target="https://www.diodes.com/datasheet/download/GBJ2504.pdf" TargetMode="External"/><Relationship Id="rId_hyperlink_144" Type="http://schemas.openxmlformats.org/officeDocument/2006/relationships/hyperlink" Target="https://www.diodes.com/part/view/GBJ2504" TargetMode="External"/><Relationship Id="rId_hyperlink_145" Type="http://schemas.openxmlformats.org/officeDocument/2006/relationships/hyperlink" Target="https://www.diodes.com/datasheet/download/GBJ2506.pdf" TargetMode="External"/><Relationship Id="rId_hyperlink_146" Type="http://schemas.openxmlformats.org/officeDocument/2006/relationships/hyperlink" Target="https://www.diodes.com/part/view/GBJ2506" TargetMode="External"/><Relationship Id="rId_hyperlink_147" Type="http://schemas.openxmlformats.org/officeDocument/2006/relationships/hyperlink" Target="https://www.diodes.com/datasheet/download/GBJ2508.pdf" TargetMode="External"/><Relationship Id="rId_hyperlink_148" Type="http://schemas.openxmlformats.org/officeDocument/2006/relationships/hyperlink" Target="https://www.diodes.com/part/view/GBJ2508" TargetMode="External"/><Relationship Id="rId_hyperlink_149" Type="http://schemas.openxmlformats.org/officeDocument/2006/relationships/hyperlink" Target="https://www.diodes.com/datasheet/download/GBJ2510.pdf" TargetMode="External"/><Relationship Id="rId_hyperlink_150" Type="http://schemas.openxmlformats.org/officeDocument/2006/relationships/hyperlink" Target="https://www.diodes.com/part/view/GBJ2510" TargetMode="External"/><Relationship Id="rId_hyperlink_151" Type="http://schemas.openxmlformats.org/officeDocument/2006/relationships/hyperlink" Target="https://www.diodes.com/part/view/GBJ2510%28LS%29" TargetMode="External"/><Relationship Id="rId_hyperlink_152" Type="http://schemas.openxmlformats.org/officeDocument/2006/relationships/hyperlink" Target="https://www.diodes.com/datasheet/download/GBJ25JL.pdf" TargetMode="External"/><Relationship Id="rId_hyperlink_153" Type="http://schemas.openxmlformats.org/officeDocument/2006/relationships/hyperlink" Target="https://www.diodes.com/part/view/GBJ25JL" TargetMode="External"/><Relationship Id="rId_hyperlink_154" Type="http://schemas.openxmlformats.org/officeDocument/2006/relationships/hyperlink" Target="https://www.diodes.com/datasheet/download/GBJ25KH+.pdf" TargetMode="External"/><Relationship Id="rId_hyperlink_155" Type="http://schemas.openxmlformats.org/officeDocument/2006/relationships/hyperlink" Target="https://www.diodes.com/part/view/GBJ25KH" TargetMode="External"/><Relationship Id="rId_hyperlink_156" Type="http://schemas.openxmlformats.org/officeDocument/2006/relationships/hyperlink" Target="https://www.diodes.com/datasheet/download/GBJ25L08.pdf" TargetMode="External"/><Relationship Id="rId_hyperlink_157" Type="http://schemas.openxmlformats.org/officeDocument/2006/relationships/hyperlink" Target="https://www.diodes.com/part/view/GBJ25L08" TargetMode="External"/><Relationship Id="rId_hyperlink_158" Type="http://schemas.openxmlformats.org/officeDocument/2006/relationships/hyperlink" Target="https://www.diodes.com/datasheet/download/GBJ25V08.pdf" TargetMode="External"/><Relationship Id="rId_hyperlink_159" Type="http://schemas.openxmlformats.org/officeDocument/2006/relationships/hyperlink" Target="https://www.diodes.com/part/view/GBJ25V08" TargetMode="External"/><Relationship Id="rId_hyperlink_160" Type="http://schemas.openxmlformats.org/officeDocument/2006/relationships/hyperlink" Target="https://www.diodes.com/datasheet/download/GBJ3506.pdf" TargetMode="External"/><Relationship Id="rId_hyperlink_161" Type="http://schemas.openxmlformats.org/officeDocument/2006/relationships/hyperlink" Target="https://www.diodes.com/part/view/GBJ3506" TargetMode="External"/><Relationship Id="rId_hyperlink_162" Type="http://schemas.openxmlformats.org/officeDocument/2006/relationships/hyperlink" Target="https://www.diodes.com/datasheet/download/GBJ3508.pdf" TargetMode="External"/><Relationship Id="rId_hyperlink_163" Type="http://schemas.openxmlformats.org/officeDocument/2006/relationships/hyperlink" Target="https://www.diodes.com/part/view/GBJ3508" TargetMode="External"/><Relationship Id="rId_hyperlink_164" Type="http://schemas.openxmlformats.org/officeDocument/2006/relationships/hyperlink" Target="https://www.diodes.com/datasheet/download/GBJ3510.pdf" TargetMode="External"/><Relationship Id="rId_hyperlink_165" Type="http://schemas.openxmlformats.org/officeDocument/2006/relationships/hyperlink" Target="https://www.diodes.com/part/view/GBJ3510" TargetMode="External"/><Relationship Id="rId_hyperlink_166" Type="http://schemas.openxmlformats.org/officeDocument/2006/relationships/hyperlink" Target="https://www.diodes.com/datasheet/download/GBJ35L06.pdf" TargetMode="External"/><Relationship Id="rId_hyperlink_167" Type="http://schemas.openxmlformats.org/officeDocument/2006/relationships/hyperlink" Target="https://www.diodes.com/part/view/GBJ35L06" TargetMode="External"/><Relationship Id="rId_hyperlink_168" Type="http://schemas.openxmlformats.org/officeDocument/2006/relationships/hyperlink" Target="https://www.diodes.com/datasheet/download/GBJ35S06.pdf" TargetMode="External"/><Relationship Id="rId_hyperlink_169" Type="http://schemas.openxmlformats.org/officeDocument/2006/relationships/hyperlink" Target="https://www.diodes.com/part/view/GBJ35S06" TargetMode="External"/><Relationship Id="rId_hyperlink_170" Type="http://schemas.openxmlformats.org/officeDocument/2006/relationships/hyperlink" Target="https://www.diodes.com/datasheet/download/GBJ40L06.pdf" TargetMode="External"/><Relationship Id="rId_hyperlink_171" Type="http://schemas.openxmlformats.org/officeDocument/2006/relationships/hyperlink" Target="https://www.diodes.com/part/view/GBJ40L06" TargetMode="External"/><Relationship Id="rId_hyperlink_172" Type="http://schemas.openxmlformats.org/officeDocument/2006/relationships/hyperlink" Target="https://www.diodes.com/datasheet/download/GBJ50S06.pdf" TargetMode="External"/><Relationship Id="rId_hyperlink_173" Type="http://schemas.openxmlformats.org/officeDocument/2006/relationships/hyperlink" Target="https://www.diodes.com/part/view/GBJ50S06" TargetMode="External"/><Relationship Id="rId_hyperlink_174" Type="http://schemas.openxmlformats.org/officeDocument/2006/relationships/hyperlink" Target="https://www.diodes.com/datasheet/download/GBJ6005.pdf" TargetMode="External"/><Relationship Id="rId_hyperlink_175" Type="http://schemas.openxmlformats.org/officeDocument/2006/relationships/hyperlink" Target="https://www.diodes.com/part/view/GBJ6005" TargetMode="External"/><Relationship Id="rId_hyperlink_176" Type="http://schemas.openxmlformats.org/officeDocument/2006/relationships/hyperlink" Target="https://www.diodes.com/datasheet/download/GBJ601.pdf" TargetMode="External"/><Relationship Id="rId_hyperlink_177" Type="http://schemas.openxmlformats.org/officeDocument/2006/relationships/hyperlink" Target="https://www.diodes.com/part/view/GBJ601" TargetMode="External"/><Relationship Id="rId_hyperlink_178" Type="http://schemas.openxmlformats.org/officeDocument/2006/relationships/hyperlink" Target="https://www.diodes.com/datasheet/download/GBJ602.pdf" TargetMode="External"/><Relationship Id="rId_hyperlink_179" Type="http://schemas.openxmlformats.org/officeDocument/2006/relationships/hyperlink" Target="https://www.diodes.com/part/view/GBJ602" TargetMode="External"/><Relationship Id="rId_hyperlink_180" Type="http://schemas.openxmlformats.org/officeDocument/2006/relationships/hyperlink" Target="https://www.diodes.com/datasheet/download/GBJ604.pdf" TargetMode="External"/><Relationship Id="rId_hyperlink_181" Type="http://schemas.openxmlformats.org/officeDocument/2006/relationships/hyperlink" Target="https://www.diodes.com/part/view/GBJ604" TargetMode="External"/><Relationship Id="rId_hyperlink_182" Type="http://schemas.openxmlformats.org/officeDocument/2006/relationships/hyperlink" Target="https://www.diodes.com/datasheet/download/GBJ606.pdf" TargetMode="External"/><Relationship Id="rId_hyperlink_183" Type="http://schemas.openxmlformats.org/officeDocument/2006/relationships/hyperlink" Target="https://www.diodes.com/part/view/GBJ606" TargetMode="External"/><Relationship Id="rId_hyperlink_184" Type="http://schemas.openxmlformats.org/officeDocument/2006/relationships/hyperlink" Target="https://www.diodes.com/part/view/GBJ606%28LS%29" TargetMode="External"/><Relationship Id="rId_hyperlink_185" Type="http://schemas.openxmlformats.org/officeDocument/2006/relationships/hyperlink" Target="https://www.diodes.com/datasheet/download/GBJ608.pdf" TargetMode="External"/><Relationship Id="rId_hyperlink_186" Type="http://schemas.openxmlformats.org/officeDocument/2006/relationships/hyperlink" Target="https://www.diodes.com/part/view/GBJ608" TargetMode="External"/><Relationship Id="rId_hyperlink_187" Type="http://schemas.openxmlformats.org/officeDocument/2006/relationships/hyperlink" Target="https://www.diodes.com/part/view/GBJ608%28LS%29" TargetMode="External"/><Relationship Id="rId_hyperlink_188" Type="http://schemas.openxmlformats.org/officeDocument/2006/relationships/hyperlink" Target="https://www.diodes.com/datasheet/download/GBJ610.pdf" TargetMode="External"/><Relationship Id="rId_hyperlink_189" Type="http://schemas.openxmlformats.org/officeDocument/2006/relationships/hyperlink" Target="https://www.diodes.com/part/view/GBJ610" TargetMode="External"/><Relationship Id="rId_hyperlink_190" Type="http://schemas.openxmlformats.org/officeDocument/2006/relationships/hyperlink" Target="https://www.diodes.com/part/view/GBJ610%28LS%29" TargetMode="External"/><Relationship Id="rId_hyperlink_191" Type="http://schemas.openxmlformats.org/officeDocument/2006/relationships/hyperlink" Target="https://www.diodes.com/datasheet/download/GBJ8005.pdf" TargetMode="External"/><Relationship Id="rId_hyperlink_192" Type="http://schemas.openxmlformats.org/officeDocument/2006/relationships/hyperlink" Target="https://www.diodes.com/part/view/GBJ8005" TargetMode="External"/><Relationship Id="rId_hyperlink_193" Type="http://schemas.openxmlformats.org/officeDocument/2006/relationships/hyperlink" Target="https://www.diodes.com/datasheet/download/GBJ801.pdf" TargetMode="External"/><Relationship Id="rId_hyperlink_194" Type="http://schemas.openxmlformats.org/officeDocument/2006/relationships/hyperlink" Target="https://www.diodes.com/part/view/GBJ801" TargetMode="External"/><Relationship Id="rId_hyperlink_195" Type="http://schemas.openxmlformats.org/officeDocument/2006/relationships/hyperlink" Target="https://www.diodes.com/datasheet/download/GBJ802.pdf" TargetMode="External"/><Relationship Id="rId_hyperlink_196" Type="http://schemas.openxmlformats.org/officeDocument/2006/relationships/hyperlink" Target="https://www.diodes.com/part/view/GBJ802" TargetMode="External"/><Relationship Id="rId_hyperlink_197" Type="http://schemas.openxmlformats.org/officeDocument/2006/relationships/hyperlink" Target="https://www.diodes.com/datasheet/download/GBJ804.pdf" TargetMode="External"/><Relationship Id="rId_hyperlink_198" Type="http://schemas.openxmlformats.org/officeDocument/2006/relationships/hyperlink" Target="https://www.diodes.com/part/view/GBJ804" TargetMode="External"/><Relationship Id="rId_hyperlink_199" Type="http://schemas.openxmlformats.org/officeDocument/2006/relationships/hyperlink" Target="https://www.diodes.com/datasheet/download/GBJ806.pdf" TargetMode="External"/><Relationship Id="rId_hyperlink_200" Type="http://schemas.openxmlformats.org/officeDocument/2006/relationships/hyperlink" Target="https://www.diodes.com/part/view/GBJ806" TargetMode="External"/><Relationship Id="rId_hyperlink_201" Type="http://schemas.openxmlformats.org/officeDocument/2006/relationships/hyperlink" Target="https://www.diodes.com/part/view/GBJ806+%28LS%29" TargetMode="External"/><Relationship Id="rId_hyperlink_202" Type="http://schemas.openxmlformats.org/officeDocument/2006/relationships/hyperlink" Target="https://www.diodes.com/datasheet/download/GBJ808.pdf" TargetMode="External"/><Relationship Id="rId_hyperlink_203" Type="http://schemas.openxmlformats.org/officeDocument/2006/relationships/hyperlink" Target="https://www.diodes.com/part/view/GBJ808" TargetMode="External"/><Relationship Id="rId_hyperlink_204" Type="http://schemas.openxmlformats.org/officeDocument/2006/relationships/hyperlink" Target="https://www.diodes.com/part/view/GBJ808+%28LS%29" TargetMode="External"/><Relationship Id="rId_hyperlink_205" Type="http://schemas.openxmlformats.org/officeDocument/2006/relationships/hyperlink" Target="https://www.diodes.com/datasheet/download/GBJ810.pdf" TargetMode="External"/><Relationship Id="rId_hyperlink_206" Type="http://schemas.openxmlformats.org/officeDocument/2006/relationships/hyperlink" Target="https://www.diodes.com/part/view/GBJ810" TargetMode="External"/><Relationship Id="rId_hyperlink_207" Type="http://schemas.openxmlformats.org/officeDocument/2006/relationships/hyperlink" Target="https://www.diodes.com/part/view/GBJ810+%28LS%29" TargetMode="External"/><Relationship Id="rId_hyperlink_208" Type="http://schemas.openxmlformats.org/officeDocument/2006/relationships/hyperlink" Target="https://www.diodes.com/datasheet/download/GBJS4010.pdf" TargetMode="External"/><Relationship Id="rId_hyperlink_209" Type="http://schemas.openxmlformats.org/officeDocument/2006/relationships/hyperlink" Target="https://www.diodes.com/part/view/GBJS4010" TargetMode="External"/><Relationship Id="rId_hyperlink_210" Type="http://schemas.openxmlformats.org/officeDocument/2006/relationships/hyperlink" Target="https://www.diodes.com/datasheet/download/GBL206-GBL210.pdf" TargetMode="External"/><Relationship Id="rId_hyperlink_211" Type="http://schemas.openxmlformats.org/officeDocument/2006/relationships/hyperlink" Target="https://www.diodes.com/part/view/GBL206" TargetMode="External"/><Relationship Id="rId_hyperlink_212" Type="http://schemas.openxmlformats.org/officeDocument/2006/relationships/hyperlink" Target="https://www.diodes.com/datasheet/download/GBL206-GBL210.pdf" TargetMode="External"/><Relationship Id="rId_hyperlink_213" Type="http://schemas.openxmlformats.org/officeDocument/2006/relationships/hyperlink" Target="https://www.diodes.com/part/view/GBL208" TargetMode="External"/><Relationship Id="rId_hyperlink_214" Type="http://schemas.openxmlformats.org/officeDocument/2006/relationships/hyperlink" Target="https://www.diodes.com/datasheet/download/GBL206-GBL210.pdf" TargetMode="External"/><Relationship Id="rId_hyperlink_215" Type="http://schemas.openxmlformats.org/officeDocument/2006/relationships/hyperlink" Target="https://www.diodes.com/part/view/GBL210" TargetMode="External"/><Relationship Id="rId_hyperlink_216" Type="http://schemas.openxmlformats.org/officeDocument/2006/relationships/hyperlink" Target="https://www.diodes.com/datasheet/download/GBL406-GBL408.pdf" TargetMode="External"/><Relationship Id="rId_hyperlink_217" Type="http://schemas.openxmlformats.org/officeDocument/2006/relationships/hyperlink" Target="https://www.diodes.com/part/view/GBL406" TargetMode="External"/><Relationship Id="rId_hyperlink_218" Type="http://schemas.openxmlformats.org/officeDocument/2006/relationships/hyperlink" Target="https://www.diodes.com/datasheet/download/GBL406-GBL408.pdf" TargetMode="External"/><Relationship Id="rId_hyperlink_219" Type="http://schemas.openxmlformats.org/officeDocument/2006/relationships/hyperlink" Target="https://www.diodes.com/part/view/GBL408" TargetMode="External"/><Relationship Id="rId_hyperlink_220" Type="http://schemas.openxmlformats.org/officeDocument/2006/relationships/hyperlink" Target="https://www.diodes.com/datasheet/download/GBL410.pdf" TargetMode="External"/><Relationship Id="rId_hyperlink_221" Type="http://schemas.openxmlformats.org/officeDocument/2006/relationships/hyperlink" Target="https://www.diodes.com/part/view/GBL410" TargetMode="External"/><Relationship Id="rId_hyperlink_222" Type="http://schemas.openxmlformats.org/officeDocument/2006/relationships/hyperlink" Target="https://www.diodes.com/datasheet/download/GBL410_HF.pdf" TargetMode="External"/><Relationship Id="rId_hyperlink_223" Type="http://schemas.openxmlformats.org/officeDocument/2006/relationships/hyperlink" Target="https://www.diodes.com/part/view/GBL410_HF" TargetMode="External"/><Relationship Id="rId_hyperlink_224" Type="http://schemas.openxmlformats.org/officeDocument/2006/relationships/hyperlink" Target="https://www.diodes.com/datasheet/download/GBL610.pdf" TargetMode="External"/><Relationship Id="rId_hyperlink_225" Type="http://schemas.openxmlformats.org/officeDocument/2006/relationships/hyperlink" Target="https://www.diodes.com/part/view/GBL610" TargetMode="External"/><Relationship Id="rId_hyperlink_226" Type="http://schemas.openxmlformats.org/officeDocument/2006/relationships/hyperlink" Target="https://www.diodes.com/datasheet/download/GBP206.pdf" TargetMode="External"/><Relationship Id="rId_hyperlink_227" Type="http://schemas.openxmlformats.org/officeDocument/2006/relationships/hyperlink" Target="https://www.diodes.com/part/view/GBP206" TargetMode="External"/><Relationship Id="rId_hyperlink_228" Type="http://schemas.openxmlformats.org/officeDocument/2006/relationships/hyperlink" Target="https://www.diodes.com/datasheet/download/GBP208.pdf" TargetMode="External"/><Relationship Id="rId_hyperlink_229" Type="http://schemas.openxmlformats.org/officeDocument/2006/relationships/hyperlink" Target="https://www.diodes.com/part/view/GBP208" TargetMode="External"/><Relationship Id="rId_hyperlink_230" Type="http://schemas.openxmlformats.org/officeDocument/2006/relationships/hyperlink" Target="https://www.diodes.com/datasheet/download/GBP210.pdf" TargetMode="External"/><Relationship Id="rId_hyperlink_231" Type="http://schemas.openxmlformats.org/officeDocument/2006/relationships/hyperlink" Target="https://www.diodes.com/part/view/GBP210" TargetMode="External"/><Relationship Id="rId_hyperlink_232" Type="http://schemas.openxmlformats.org/officeDocument/2006/relationships/hyperlink" Target="https://www.diodes.com/datasheet/download/GBP306.pdf" TargetMode="External"/><Relationship Id="rId_hyperlink_233" Type="http://schemas.openxmlformats.org/officeDocument/2006/relationships/hyperlink" Target="https://www.diodes.com/part/view/GBP306" TargetMode="External"/><Relationship Id="rId_hyperlink_234" Type="http://schemas.openxmlformats.org/officeDocument/2006/relationships/hyperlink" Target="https://www.diodes.com/part/view/GBP306%28LS%29" TargetMode="External"/><Relationship Id="rId_hyperlink_235" Type="http://schemas.openxmlformats.org/officeDocument/2006/relationships/hyperlink" Target="https://www.diodes.com/datasheet/download/GBP308.pdf" TargetMode="External"/><Relationship Id="rId_hyperlink_236" Type="http://schemas.openxmlformats.org/officeDocument/2006/relationships/hyperlink" Target="https://www.diodes.com/part/view/GBP308" TargetMode="External"/><Relationship Id="rId_hyperlink_237" Type="http://schemas.openxmlformats.org/officeDocument/2006/relationships/hyperlink" Target="https://www.diodes.com/part/view/GBP308%28LS%29" TargetMode="External"/><Relationship Id="rId_hyperlink_238" Type="http://schemas.openxmlformats.org/officeDocument/2006/relationships/hyperlink" Target="https://www.diodes.com/datasheet/download/GBP310.pdf" TargetMode="External"/><Relationship Id="rId_hyperlink_239" Type="http://schemas.openxmlformats.org/officeDocument/2006/relationships/hyperlink" Target="https://www.diodes.com/part/view/GBP310" TargetMode="External"/><Relationship Id="rId_hyperlink_240" Type="http://schemas.openxmlformats.org/officeDocument/2006/relationships/hyperlink" Target="https://www.diodes.com/part/view/GBP310%28LS%29" TargetMode="External"/><Relationship Id="rId_hyperlink_241" Type="http://schemas.openxmlformats.org/officeDocument/2006/relationships/hyperlink" Target="https://www.diodes.com/datasheet/download/GBP406.pdf" TargetMode="External"/><Relationship Id="rId_hyperlink_242" Type="http://schemas.openxmlformats.org/officeDocument/2006/relationships/hyperlink" Target="https://www.diodes.com/part/view/GBP406" TargetMode="External"/><Relationship Id="rId_hyperlink_243" Type="http://schemas.openxmlformats.org/officeDocument/2006/relationships/hyperlink" Target="https://www.diodes.com/part/view/GBP406%28LS%29" TargetMode="External"/><Relationship Id="rId_hyperlink_244" Type="http://schemas.openxmlformats.org/officeDocument/2006/relationships/hyperlink" Target="https://www.diodes.com/datasheet/download/GBP408.pdf" TargetMode="External"/><Relationship Id="rId_hyperlink_245" Type="http://schemas.openxmlformats.org/officeDocument/2006/relationships/hyperlink" Target="https://www.diodes.com/part/view/GBP408" TargetMode="External"/><Relationship Id="rId_hyperlink_246" Type="http://schemas.openxmlformats.org/officeDocument/2006/relationships/hyperlink" Target="https://www.diodes.com/part/view/GBP408%28LS%29" TargetMode="External"/><Relationship Id="rId_hyperlink_247" Type="http://schemas.openxmlformats.org/officeDocument/2006/relationships/hyperlink" Target="https://www.diodes.com/datasheet/download/GBP410.pdf" TargetMode="External"/><Relationship Id="rId_hyperlink_248" Type="http://schemas.openxmlformats.org/officeDocument/2006/relationships/hyperlink" Target="https://www.diodes.com/part/view/GBP410" TargetMode="External"/><Relationship Id="rId_hyperlink_249" Type="http://schemas.openxmlformats.org/officeDocument/2006/relationships/hyperlink" Target="https://www.diodes.com/part/view/GBP410%28LS%29" TargetMode="External"/><Relationship Id="rId_hyperlink_250" Type="http://schemas.openxmlformats.org/officeDocument/2006/relationships/hyperlink" Target="https://www.diodes.com/datasheet/download/GBP6L06.pdf" TargetMode="External"/><Relationship Id="rId_hyperlink_251" Type="http://schemas.openxmlformats.org/officeDocument/2006/relationships/hyperlink" Target="https://www.diodes.com/part/view/GBP6L06" TargetMode="External"/><Relationship Id="rId_hyperlink_252" Type="http://schemas.openxmlformats.org/officeDocument/2006/relationships/hyperlink" Target="https://www.diodes.com/datasheet/download/GBP808N+.pdf" TargetMode="External"/><Relationship Id="rId_hyperlink_253" Type="http://schemas.openxmlformats.org/officeDocument/2006/relationships/hyperlink" Target="https://www.diodes.com/part/view/GBP808N" TargetMode="External"/><Relationship Id="rId_hyperlink_254" Type="http://schemas.openxmlformats.org/officeDocument/2006/relationships/hyperlink" Target="https://www.diodes.com/part/view/GBP808N%28LS%29" TargetMode="External"/><Relationship Id="rId_hyperlink_255" Type="http://schemas.openxmlformats.org/officeDocument/2006/relationships/hyperlink" Target="https://www.diodes.com/datasheet/download/GBP810+.pdf" TargetMode="External"/><Relationship Id="rId_hyperlink_256" Type="http://schemas.openxmlformats.org/officeDocument/2006/relationships/hyperlink" Target="https://www.diodes.com/part/view/GBP810" TargetMode="External"/><Relationship Id="rId_hyperlink_257" Type="http://schemas.openxmlformats.org/officeDocument/2006/relationships/hyperlink" Target="https://www.diodes.com/datasheet/download/GBU10005.pdf" TargetMode="External"/><Relationship Id="rId_hyperlink_258" Type="http://schemas.openxmlformats.org/officeDocument/2006/relationships/hyperlink" Target="https://www.diodes.com/part/view/GBU10005" TargetMode="External"/><Relationship Id="rId_hyperlink_259" Type="http://schemas.openxmlformats.org/officeDocument/2006/relationships/hyperlink" Target="https://www.diodes.com/datasheet/download/GBU1001.pdf" TargetMode="External"/><Relationship Id="rId_hyperlink_260" Type="http://schemas.openxmlformats.org/officeDocument/2006/relationships/hyperlink" Target="https://www.diodes.com/part/view/GBU1001" TargetMode="External"/><Relationship Id="rId_hyperlink_261" Type="http://schemas.openxmlformats.org/officeDocument/2006/relationships/hyperlink" Target="https://www.diodes.com/datasheet/download/GBU1002.pdf" TargetMode="External"/><Relationship Id="rId_hyperlink_262" Type="http://schemas.openxmlformats.org/officeDocument/2006/relationships/hyperlink" Target="https://www.diodes.com/part/view/GBU1002" TargetMode="External"/><Relationship Id="rId_hyperlink_263" Type="http://schemas.openxmlformats.org/officeDocument/2006/relationships/hyperlink" Target="https://www.diodes.com/datasheet/download/GBU1004.pdf" TargetMode="External"/><Relationship Id="rId_hyperlink_264" Type="http://schemas.openxmlformats.org/officeDocument/2006/relationships/hyperlink" Target="https://www.diodes.com/part/view/GBU1004" TargetMode="External"/><Relationship Id="rId_hyperlink_265" Type="http://schemas.openxmlformats.org/officeDocument/2006/relationships/hyperlink" Target="https://www.diodes.com/datasheet/download/GBU1006.pdf" TargetMode="External"/><Relationship Id="rId_hyperlink_266" Type="http://schemas.openxmlformats.org/officeDocument/2006/relationships/hyperlink" Target="https://www.diodes.com/part/view/GBU1006" TargetMode="External"/><Relationship Id="rId_hyperlink_267" Type="http://schemas.openxmlformats.org/officeDocument/2006/relationships/hyperlink" Target="https://www.diodes.com/datasheet/download/GBU1008.pdf" TargetMode="External"/><Relationship Id="rId_hyperlink_268" Type="http://schemas.openxmlformats.org/officeDocument/2006/relationships/hyperlink" Target="https://www.diodes.com/part/view/GBU1008" TargetMode="External"/><Relationship Id="rId_hyperlink_269" Type="http://schemas.openxmlformats.org/officeDocument/2006/relationships/hyperlink" Target="https://www.diodes.com/datasheet/download/GBU1010.pdf" TargetMode="External"/><Relationship Id="rId_hyperlink_270" Type="http://schemas.openxmlformats.org/officeDocument/2006/relationships/hyperlink" Target="https://www.diodes.com/part/view/GBU1010" TargetMode="External"/><Relationship Id="rId_hyperlink_271" Type="http://schemas.openxmlformats.org/officeDocument/2006/relationships/hyperlink" Target="https://www.diodes.com/datasheet/download/GBU10V06.pdf" TargetMode="External"/><Relationship Id="rId_hyperlink_272" Type="http://schemas.openxmlformats.org/officeDocument/2006/relationships/hyperlink" Target="https://www.diodes.com/part/view/GBU10V06" TargetMode="External"/><Relationship Id="rId_hyperlink_273" Type="http://schemas.openxmlformats.org/officeDocument/2006/relationships/hyperlink" Target="https://www.diodes.com/datasheet/download/GBU10V08.pdf" TargetMode="External"/><Relationship Id="rId_hyperlink_274" Type="http://schemas.openxmlformats.org/officeDocument/2006/relationships/hyperlink" Target="https://www.diodes.com/part/view/GBU10V08" TargetMode="External"/><Relationship Id="rId_hyperlink_275" Type="http://schemas.openxmlformats.org/officeDocument/2006/relationships/hyperlink" Target="https://www.diodes.com/datasheet/download/GBU1506.pdf" TargetMode="External"/><Relationship Id="rId_hyperlink_276" Type="http://schemas.openxmlformats.org/officeDocument/2006/relationships/hyperlink" Target="https://www.diodes.com/part/view/GBU1506" TargetMode="External"/><Relationship Id="rId_hyperlink_277" Type="http://schemas.openxmlformats.org/officeDocument/2006/relationships/hyperlink" Target="https://www.diodes.com/datasheet/download/GBU1508.pdf" TargetMode="External"/><Relationship Id="rId_hyperlink_278" Type="http://schemas.openxmlformats.org/officeDocument/2006/relationships/hyperlink" Target="https://www.diodes.com/part/view/GBU1508" TargetMode="External"/><Relationship Id="rId_hyperlink_279" Type="http://schemas.openxmlformats.org/officeDocument/2006/relationships/hyperlink" Target="https://www.diodes.com/datasheet/download/GBU1510.pdf" TargetMode="External"/><Relationship Id="rId_hyperlink_280" Type="http://schemas.openxmlformats.org/officeDocument/2006/relationships/hyperlink" Target="https://www.diodes.com/part/view/GBU1510" TargetMode="External"/><Relationship Id="rId_hyperlink_281" Type="http://schemas.openxmlformats.org/officeDocument/2006/relationships/hyperlink" Target="https://www.diodes.com/datasheet/download/GBU15L06.pdf" TargetMode="External"/><Relationship Id="rId_hyperlink_282" Type="http://schemas.openxmlformats.org/officeDocument/2006/relationships/hyperlink" Target="https://www.diodes.com/part/view/GBU15L06" TargetMode="External"/><Relationship Id="rId_hyperlink_283" Type="http://schemas.openxmlformats.org/officeDocument/2006/relationships/hyperlink" Target="https://www.diodes.com/datasheet/download/GBU15L08.pdf" TargetMode="External"/><Relationship Id="rId_hyperlink_284" Type="http://schemas.openxmlformats.org/officeDocument/2006/relationships/hyperlink" Target="https://www.diodes.com/part/view/GBU15L08" TargetMode="External"/><Relationship Id="rId_hyperlink_285" Type="http://schemas.openxmlformats.org/officeDocument/2006/relationships/hyperlink" Target="https://www.diodes.com/datasheet/download/GBU2510.pdf" TargetMode="External"/><Relationship Id="rId_hyperlink_286" Type="http://schemas.openxmlformats.org/officeDocument/2006/relationships/hyperlink" Target="https://www.diodes.com/part/view/GBU2510" TargetMode="External"/><Relationship Id="rId_hyperlink_287" Type="http://schemas.openxmlformats.org/officeDocument/2006/relationships/hyperlink" Target="https://www.diodes.com/datasheet/download/GBU25JL.pdf" TargetMode="External"/><Relationship Id="rId_hyperlink_288" Type="http://schemas.openxmlformats.org/officeDocument/2006/relationships/hyperlink" Target="https://www.diodes.com/part/view/GBU25JL" TargetMode="External"/><Relationship Id="rId_hyperlink_289" Type="http://schemas.openxmlformats.org/officeDocument/2006/relationships/hyperlink" Target="https://www.diodes.com/datasheet/download/GBU25KH.pdf" TargetMode="External"/><Relationship Id="rId_hyperlink_290" Type="http://schemas.openxmlformats.org/officeDocument/2006/relationships/hyperlink" Target="https://www.diodes.com/part/view/GBU25KH" TargetMode="External"/><Relationship Id="rId_hyperlink_291" Type="http://schemas.openxmlformats.org/officeDocument/2006/relationships/hyperlink" Target="https://www.diodes.com/part/view/GBU25KH+%28LS%29" TargetMode="External"/><Relationship Id="rId_hyperlink_292" Type="http://schemas.openxmlformats.org/officeDocument/2006/relationships/hyperlink" Target="https://www.diodes.com/datasheet/download/GBU3008.pdf" TargetMode="External"/><Relationship Id="rId_hyperlink_293" Type="http://schemas.openxmlformats.org/officeDocument/2006/relationships/hyperlink" Target="https://www.diodes.com/part/view/GBU3008" TargetMode="External"/><Relationship Id="rId_hyperlink_294" Type="http://schemas.openxmlformats.org/officeDocument/2006/relationships/hyperlink" Target="https://www.diodes.com/datasheet/download/GBU30T08.pdf" TargetMode="External"/><Relationship Id="rId_hyperlink_295" Type="http://schemas.openxmlformats.org/officeDocument/2006/relationships/hyperlink" Target="https://www.diodes.com/part/view/GBU30T08" TargetMode="External"/><Relationship Id="rId_hyperlink_296" Type="http://schemas.openxmlformats.org/officeDocument/2006/relationships/hyperlink" Target="https://www.diodes.com/part/view/GBU30T08%28LS%29" TargetMode="External"/><Relationship Id="rId_hyperlink_297" Type="http://schemas.openxmlformats.org/officeDocument/2006/relationships/hyperlink" Target="https://www.diodes.com/datasheet/download/GBU4005.pdf" TargetMode="External"/><Relationship Id="rId_hyperlink_298" Type="http://schemas.openxmlformats.org/officeDocument/2006/relationships/hyperlink" Target="https://www.diodes.com/part/view/GBU4005" TargetMode="External"/><Relationship Id="rId_hyperlink_299" Type="http://schemas.openxmlformats.org/officeDocument/2006/relationships/hyperlink" Target="https://www.diodes.com/datasheet/download/GBU401.pdf" TargetMode="External"/><Relationship Id="rId_hyperlink_300" Type="http://schemas.openxmlformats.org/officeDocument/2006/relationships/hyperlink" Target="https://www.diodes.com/part/view/GBU401" TargetMode="External"/><Relationship Id="rId_hyperlink_301" Type="http://schemas.openxmlformats.org/officeDocument/2006/relationships/hyperlink" Target="https://www.diodes.com/datasheet/download/GBU402.pdf" TargetMode="External"/><Relationship Id="rId_hyperlink_302" Type="http://schemas.openxmlformats.org/officeDocument/2006/relationships/hyperlink" Target="https://www.diodes.com/part/view/GBU402" TargetMode="External"/><Relationship Id="rId_hyperlink_303" Type="http://schemas.openxmlformats.org/officeDocument/2006/relationships/hyperlink" Target="https://www.diodes.com/datasheet/download/GBU404.pdf" TargetMode="External"/><Relationship Id="rId_hyperlink_304" Type="http://schemas.openxmlformats.org/officeDocument/2006/relationships/hyperlink" Target="https://www.diodes.com/part/view/GBU404" TargetMode="External"/><Relationship Id="rId_hyperlink_305" Type="http://schemas.openxmlformats.org/officeDocument/2006/relationships/hyperlink" Target="https://www.diodes.com/datasheet/download/GBU406.pdf" TargetMode="External"/><Relationship Id="rId_hyperlink_306" Type="http://schemas.openxmlformats.org/officeDocument/2006/relationships/hyperlink" Target="https://www.diodes.com/part/view/GBU406" TargetMode="External"/><Relationship Id="rId_hyperlink_307" Type="http://schemas.openxmlformats.org/officeDocument/2006/relationships/hyperlink" Target="https://www.diodes.com/datasheet/download/GBU408.pdf" TargetMode="External"/><Relationship Id="rId_hyperlink_308" Type="http://schemas.openxmlformats.org/officeDocument/2006/relationships/hyperlink" Target="https://www.diodes.com/part/view/GBU408" TargetMode="External"/><Relationship Id="rId_hyperlink_309" Type="http://schemas.openxmlformats.org/officeDocument/2006/relationships/hyperlink" Target="https://www.diodes.com/datasheet/download/GBU410.pdf" TargetMode="External"/><Relationship Id="rId_hyperlink_310" Type="http://schemas.openxmlformats.org/officeDocument/2006/relationships/hyperlink" Target="https://www.diodes.com/part/view/GBU410" TargetMode="External"/><Relationship Id="rId_hyperlink_311" Type="http://schemas.openxmlformats.org/officeDocument/2006/relationships/hyperlink" Target="https://www.diodes.com/datasheet/download/GBU6005.pdf" TargetMode="External"/><Relationship Id="rId_hyperlink_312" Type="http://schemas.openxmlformats.org/officeDocument/2006/relationships/hyperlink" Target="https://www.diodes.com/part/view/GBU6005" TargetMode="External"/><Relationship Id="rId_hyperlink_313" Type="http://schemas.openxmlformats.org/officeDocument/2006/relationships/hyperlink" Target="https://www.diodes.com/datasheet/download/GBU601.pdf" TargetMode="External"/><Relationship Id="rId_hyperlink_314" Type="http://schemas.openxmlformats.org/officeDocument/2006/relationships/hyperlink" Target="https://www.diodes.com/part/view/GBU601" TargetMode="External"/><Relationship Id="rId_hyperlink_315" Type="http://schemas.openxmlformats.org/officeDocument/2006/relationships/hyperlink" Target="https://www.diodes.com/datasheet/download/GBU602.pdf" TargetMode="External"/><Relationship Id="rId_hyperlink_316" Type="http://schemas.openxmlformats.org/officeDocument/2006/relationships/hyperlink" Target="https://www.diodes.com/part/view/GBU602" TargetMode="External"/><Relationship Id="rId_hyperlink_317" Type="http://schemas.openxmlformats.org/officeDocument/2006/relationships/hyperlink" Target="https://www.diodes.com/datasheet/download/GBU604.pdf" TargetMode="External"/><Relationship Id="rId_hyperlink_318" Type="http://schemas.openxmlformats.org/officeDocument/2006/relationships/hyperlink" Target="https://www.diodes.com/part/view/GBU604" TargetMode="External"/><Relationship Id="rId_hyperlink_319" Type="http://schemas.openxmlformats.org/officeDocument/2006/relationships/hyperlink" Target="https://www.diodes.com/datasheet/download/GBU606.pdf" TargetMode="External"/><Relationship Id="rId_hyperlink_320" Type="http://schemas.openxmlformats.org/officeDocument/2006/relationships/hyperlink" Target="https://www.diodes.com/part/view/GBU606" TargetMode="External"/><Relationship Id="rId_hyperlink_321" Type="http://schemas.openxmlformats.org/officeDocument/2006/relationships/hyperlink" Target="https://www.diodes.com/datasheet/download/GBU608.pdf" TargetMode="External"/><Relationship Id="rId_hyperlink_322" Type="http://schemas.openxmlformats.org/officeDocument/2006/relationships/hyperlink" Target="https://www.diodes.com/part/view/GBU608" TargetMode="External"/><Relationship Id="rId_hyperlink_323" Type="http://schemas.openxmlformats.org/officeDocument/2006/relationships/hyperlink" Target="https://www.diodes.com/datasheet/download/GBU610.pdf" TargetMode="External"/><Relationship Id="rId_hyperlink_324" Type="http://schemas.openxmlformats.org/officeDocument/2006/relationships/hyperlink" Target="https://www.diodes.com/part/view/GBU610" TargetMode="External"/><Relationship Id="rId_hyperlink_325" Type="http://schemas.openxmlformats.org/officeDocument/2006/relationships/hyperlink" Target="https://www.diodes.com/datasheet/download/GBU8005.pdf" TargetMode="External"/><Relationship Id="rId_hyperlink_326" Type="http://schemas.openxmlformats.org/officeDocument/2006/relationships/hyperlink" Target="https://www.diodes.com/part/view/GBU8005" TargetMode="External"/><Relationship Id="rId_hyperlink_327" Type="http://schemas.openxmlformats.org/officeDocument/2006/relationships/hyperlink" Target="https://www.diodes.com/datasheet/download/GBU801.pdf" TargetMode="External"/><Relationship Id="rId_hyperlink_328" Type="http://schemas.openxmlformats.org/officeDocument/2006/relationships/hyperlink" Target="https://www.diodes.com/part/view/GBU801" TargetMode="External"/><Relationship Id="rId_hyperlink_329" Type="http://schemas.openxmlformats.org/officeDocument/2006/relationships/hyperlink" Target="https://www.diodes.com/datasheet/download/GBU802.pdf" TargetMode="External"/><Relationship Id="rId_hyperlink_330" Type="http://schemas.openxmlformats.org/officeDocument/2006/relationships/hyperlink" Target="https://www.diodes.com/part/view/GBU802" TargetMode="External"/><Relationship Id="rId_hyperlink_331" Type="http://schemas.openxmlformats.org/officeDocument/2006/relationships/hyperlink" Target="https://www.diodes.com/datasheet/download/GBU804.pdf" TargetMode="External"/><Relationship Id="rId_hyperlink_332" Type="http://schemas.openxmlformats.org/officeDocument/2006/relationships/hyperlink" Target="https://www.diodes.com/part/view/GBU804" TargetMode="External"/><Relationship Id="rId_hyperlink_333" Type="http://schemas.openxmlformats.org/officeDocument/2006/relationships/hyperlink" Target="https://www.diodes.com/datasheet/download/GBU806.pdf" TargetMode="External"/><Relationship Id="rId_hyperlink_334" Type="http://schemas.openxmlformats.org/officeDocument/2006/relationships/hyperlink" Target="https://www.diodes.com/part/view/GBU806" TargetMode="External"/><Relationship Id="rId_hyperlink_335" Type="http://schemas.openxmlformats.org/officeDocument/2006/relationships/hyperlink" Target="https://www.diodes.com/datasheet/download/GBU808.pdf" TargetMode="External"/><Relationship Id="rId_hyperlink_336" Type="http://schemas.openxmlformats.org/officeDocument/2006/relationships/hyperlink" Target="https://www.diodes.com/part/view/GBU808" TargetMode="External"/><Relationship Id="rId_hyperlink_337" Type="http://schemas.openxmlformats.org/officeDocument/2006/relationships/hyperlink" Target="https://www.diodes.com/datasheet/download/GBU810.pdf" TargetMode="External"/><Relationship Id="rId_hyperlink_338" Type="http://schemas.openxmlformats.org/officeDocument/2006/relationships/hyperlink" Target="https://www.diodes.com/part/view/GBU810" TargetMode="External"/><Relationship Id="rId_hyperlink_339" Type="http://schemas.openxmlformats.org/officeDocument/2006/relationships/hyperlink" Target="https://www.diodes.com/datasheet/download/HBS410.pdf" TargetMode="External"/><Relationship Id="rId_hyperlink_340" Type="http://schemas.openxmlformats.org/officeDocument/2006/relationships/hyperlink" Target="https://www.diodes.com/part/view/HBS410" TargetMode="External"/><Relationship Id="rId_hyperlink_341" Type="http://schemas.openxmlformats.org/officeDocument/2006/relationships/hyperlink" Target="https://www.diodes.com/datasheet/download/HBS610.pdf" TargetMode="External"/><Relationship Id="rId_hyperlink_342" Type="http://schemas.openxmlformats.org/officeDocument/2006/relationships/hyperlink" Target="https://www.diodes.com/part/view/HBS610" TargetMode="External"/><Relationship Id="rId_hyperlink_343" Type="http://schemas.openxmlformats.org/officeDocument/2006/relationships/hyperlink" Target="https://www.diodes.com/datasheet/download/HBS810.pdf" TargetMode="External"/><Relationship Id="rId_hyperlink_344" Type="http://schemas.openxmlformats.org/officeDocument/2006/relationships/hyperlink" Target="https://www.diodes.com/part/view/HBS810" TargetMode="External"/><Relationship Id="rId_hyperlink_345" Type="http://schemas.openxmlformats.org/officeDocument/2006/relationships/hyperlink" Target="https://www.diodes.com/datasheet/download/HD01.pdf" TargetMode="External"/><Relationship Id="rId_hyperlink_346" Type="http://schemas.openxmlformats.org/officeDocument/2006/relationships/hyperlink" Target="https://www.diodes.com/part/view/HD01" TargetMode="External"/><Relationship Id="rId_hyperlink_347" Type="http://schemas.openxmlformats.org/officeDocument/2006/relationships/hyperlink" Target="https://www.diodes.com/datasheet/download/HD01.pdf" TargetMode="External"/><Relationship Id="rId_hyperlink_348" Type="http://schemas.openxmlformats.org/officeDocument/2006/relationships/hyperlink" Target="https://www.diodes.com/part/view/HD02" TargetMode="External"/><Relationship Id="rId_hyperlink_349" Type="http://schemas.openxmlformats.org/officeDocument/2006/relationships/hyperlink" Target="https://www.diodes.com/datasheet/download/HD01.pdf" TargetMode="External"/><Relationship Id="rId_hyperlink_350" Type="http://schemas.openxmlformats.org/officeDocument/2006/relationships/hyperlink" Target="https://www.diodes.com/part/view/HD04" TargetMode="External"/><Relationship Id="rId_hyperlink_351" Type="http://schemas.openxmlformats.org/officeDocument/2006/relationships/hyperlink" Target="https://www.diodes.com/datasheet/download/HD01.pdf" TargetMode="External"/><Relationship Id="rId_hyperlink_352" Type="http://schemas.openxmlformats.org/officeDocument/2006/relationships/hyperlink" Target="https://www.diodes.com/part/view/HD06" TargetMode="External"/><Relationship Id="rId_hyperlink_353" Type="http://schemas.openxmlformats.org/officeDocument/2006/relationships/hyperlink" Target="https://www.diodes.com/datasheet/download/HDS10M.pdf" TargetMode="External"/><Relationship Id="rId_hyperlink_354" Type="http://schemas.openxmlformats.org/officeDocument/2006/relationships/hyperlink" Target="https://www.diodes.com/part/view/HDS10M" TargetMode="External"/><Relationship Id="rId_hyperlink_355" Type="http://schemas.openxmlformats.org/officeDocument/2006/relationships/hyperlink" Target="https://www.diodes.com/datasheet/download/HDS20M.pdf" TargetMode="External"/><Relationship Id="rId_hyperlink_356" Type="http://schemas.openxmlformats.org/officeDocument/2006/relationships/hyperlink" Target="https://www.diodes.com/part/view/HDS20M" TargetMode="External"/><Relationship Id="rId_hyperlink_357" Type="http://schemas.openxmlformats.org/officeDocument/2006/relationships/hyperlink" Target="https://www.diodes.com/datasheet/download/KBJ1006G.pdf" TargetMode="External"/><Relationship Id="rId_hyperlink_358" Type="http://schemas.openxmlformats.org/officeDocument/2006/relationships/hyperlink" Target="https://www.diodes.com/part/view/KBJ1006G" TargetMode="External"/><Relationship Id="rId_hyperlink_359" Type="http://schemas.openxmlformats.org/officeDocument/2006/relationships/hyperlink" Target="https://www.diodes.com/datasheet/download/KBJ1006G.pdf" TargetMode="External"/><Relationship Id="rId_hyperlink_360" Type="http://schemas.openxmlformats.org/officeDocument/2006/relationships/hyperlink" Target="https://www.diodes.com/part/view/KBJ1008G" TargetMode="External"/><Relationship Id="rId_hyperlink_361" Type="http://schemas.openxmlformats.org/officeDocument/2006/relationships/hyperlink" Target="https://www.diodes.com/datasheet/download/KBJ1006G.pdf" TargetMode="External"/><Relationship Id="rId_hyperlink_362" Type="http://schemas.openxmlformats.org/officeDocument/2006/relationships/hyperlink" Target="https://www.diodes.com/part/view/KBJ1010G" TargetMode="External"/><Relationship Id="rId_hyperlink_363" Type="http://schemas.openxmlformats.org/officeDocument/2006/relationships/hyperlink" Target="https://www.diodes.com/datasheet/download/KBJ15L06.pdf" TargetMode="External"/><Relationship Id="rId_hyperlink_364" Type="http://schemas.openxmlformats.org/officeDocument/2006/relationships/hyperlink" Target="https://www.diodes.com/part/view/KBJ15L06" TargetMode="External"/><Relationship Id="rId_hyperlink_365" Type="http://schemas.openxmlformats.org/officeDocument/2006/relationships/hyperlink" Target="https://www.diodes.com/datasheet/download/KBJ15L08.pdf" TargetMode="External"/><Relationship Id="rId_hyperlink_366" Type="http://schemas.openxmlformats.org/officeDocument/2006/relationships/hyperlink" Target="https://www.diodes.com/part/view/KBJ15L08" TargetMode="External"/><Relationship Id="rId_hyperlink_367" Type="http://schemas.openxmlformats.org/officeDocument/2006/relationships/hyperlink" Target="https://www.diodes.com/datasheet/download/KBJ2006G.pdf" TargetMode="External"/><Relationship Id="rId_hyperlink_368" Type="http://schemas.openxmlformats.org/officeDocument/2006/relationships/hyperlink" Target="https://www.diodes.com/part/view/KBJ2006G" TargetMode="External"/><Relationship Id="rId_hyperlink_369" Type="http://schemas.openxmlformats.org/officeDocument/2006/relationships/hyperlink" Target="https://www.diodes.com/part/view/KBJ2006G%28LS%29" TargetMode="External"/><Relationship Id="rId_hyperlink_370" Type="http://schemas.openxmlformats.org/officeDocument/2006/relationships/hyperlink" Target="https://www.diodes.com/datasheet/download/KBJ2008G.pdf" TargetMode="External"/><Relationship Id="rId_hyperlink_371" Type="http://schemas.openxmlformats.org/officeDocument/2006/relationships/hyperlink" Target="https://www.diodes.com/part/view/KBJ2008G" TargetMode="External"/><Relationship Id="rId_hyperlink_372" Type="http://schemas.openxmlformats.org/officeDocument/2006/relationships/hyperlink" Target="https://www.diodes.com/datasheet/download/KBJ20L06.pdf" TargetMode="External"/><Relationship Id="rId_hyperlink_373" Type="http://schemas.openxmlformats.org/officeDocument/2006/relationships/hyperlink" Target="https://www.diodes.com/part/view/KBJ20L06" TargetMode="External"/><Relationship Id="rId_hyperlink_374" Type="http://schemas.openxmlformats.org/officeDocument/2006/relationships/hyperlink" Target="https://www.diodes.com/datasheet/download/KBJ3006-KBJ3010.pdf" TargetMode="External"/><Relationship Id="rId_hyperlink_375" Type="http://schemas.openxmlformats.org/officeDocument/2006/relationships/hyperlink" Target="https://www.diodes.com/part/view/KBJ3006" TargetMode="External"/><Relationship Id="rId_hyperlink_376" Type="http://schemas.openxmlformats.org/officeDocument/2006/relationships/hyperlink" Target="https://www.diodes.com/datasheet/download/KBJ3006-KBJ3010.pdf" TargetMode="External"/><Relationship Id="rId_hyperlink_377" Type="http://schemas.openxmlformats.org/officeDocument/2006/relationships/hyperlink" Target="https://www.diodes.com/part/view/KBJ3008" TargetMode="External"/><Relationship Id="rId_hyperlink_378" Type="http://schemas.openxmlformats.org/officeDocument/2006/relationships/hyperlink" Target="https://www.diodes.com/datasheet/download/KBJ3006-KBJ3010.pdf" TargetMode="External"/><Relationship Id="rId_hyperlink_379" Type="http://schemas.openxmlformats.org/officeDocument/2006/relationships/hyperlink" Target="https://www.diodes.com/part/view/KBJ3010" TargetMode="External"/><Relationship Id="rId_hyperlink_380" Type="http://schemas.openxmlformats.org/officeDocument/2006/relationships/hyperlink" Target="https://www.diodes.com/datasheet/download/KBJ3506-KBJ3510.pdf" TargetMode="External"/><Relationship Id="rId_hyperlink_381" Type="http://schemas.openxmlformats.org/officeDocument/2006/relationships/hyperlink" Target="https://www.diodes.com/part/view/KBJ3506" TargetMode="External"/><Relationship Id="rId_hyperlink_382" Type="http://schemas.openxmlformats.org/officeDocument/2006/relationships/hyperlink" Target="https://www.diodes.com/datasheet/download/KBJ3506-KBJ3510.pdf" TargetMode="External"/><Relationship Id="rId_hyperlink_383" Type="http://schemas.openxmlformats.org/officeDocument/2006/relationships/hyperlink" Target="https://www.diodes.com/part/view/KBJ3508" TargetMode="External"/><Relationship Id="rId_hyperlink_384" Type="http://schemas.openxmlformats.org/officeDocument/2006/relationships/hyperlink" Target="https://www.diodes.com/datasheet/download/KBJ3506-KBJ3510.pdf" TargetMode="External"/><Relationship Id="rId_hyperlink_385" Type="http://schemas.openxmlformats.org/officeDocument/2006/relationships/hyperlink" Target="https://www.diodes.com/part/view/KBJ3510" TargetMode="External"/><Relationship Id="rId_hyperlink_386" Type="http://schemas.openxmlformats.org/officeDocument/2006/relationships/hyperlink" Target="https://www.diodes.com/datasheet/download/KBJ4005G.pdf" TargetMode="External"/><Relationship Id="rId_hyperlink_387" Type="http://schemas.openxmlformats.org/officeDocument/2006/relationships/hyperlink" Target="https://www.diodes.com/part/view/KBJ4005G" TargetMode="External"/><Relationship Id="rId_hyperlink_388" Type="http://schemas.openxmlformats.org/officeDocument/2006/relationships/hyperlink" Target="https://www.diodes.com/datasheet/download/KBJ401G.pdf" TargetMode="External"/><Relationship Id="rId_hyperlink_389" Type="http://schemas.openxmlformats.org/officeDocument/2006/relationships/hyperlink" Target="https://www.diodes.com/part/view/KBJ401G" TargetMode="External"/><Relationship Id="rId_hyperlink_390" Type="http://schemas.openxmlformats.org/officeDocument/2006/relationships/hyperlink" Target="https://www.diodes.com/datasheet/download/KBJ402G.pdf" TargetMode="External"/><Relationship Id="rId_hyperlink_391" Type="http://schemas.openxmlformats.org/officeDocument/2006/relationships/hyperlink" Target="https://www.diodes.com/part/view/KBJ402G" TargetMode="External"/><Relationship Id="rId_hyperlink_392" Type="http://schemas.openxmlformats.org/officeDocument/2006/relationships/hyperlink" Target="https://www.diodes.com/datasheet/download/KBJ404G.pdf" TargetMode="External"/><Relationship Id="rId_hyperlink_393" Type="http://schemas.openxmlformats.org/officeDocument/2006/relationships/hyperlink" Target="https://www.diodes.com/part/view/KBJ404G" TargetMode="External"/><Relationship Id="rId_hyperlink_394" Type="http://schemas.openxmlformats.org/officeDocument/2006/relationships/hyperlink" Target="https://www.diodes.com/datasheet/download/KBJ406G.pdf" TargetMode="External"/><Relationship Id="rId_hyperlink_395" Type="http://schemas.openxmlformats.org/officeDocument/2006/relationships/hyperlink" Target="https://www.diodes.com/part/view/KBJ406G" TargetMode="External"/><Relationship Id="rId_hyperlink_396" Type="http://schemas.openxmlformats.org/officeDocument/2006/relationships/hyperlink" Target="https://www.diodes.com/datasheet/download/KBJ408G.pdf" TargetMode="External"/><Relationship Id="rId_hyperlink_397" Type="http://schemas.openxmlformats.org/officeDocument/2006/relationships/hyperlink" Target="https://www.diodes.com/part/view/KBJ408G" TargetMode="External"/><Relationship Id="rId_hyperlink_398" Type="http://schemas.openxmlformats.org/officeDocument/2006/relationships/hyperlink" Target="https://www.diodes.com/datasheet/download/KBJ410G.pdf" TargetMode="External"/><Relationship Id="rId_hyperlink_399" Type="http://schemas.openxmlformats.org/officeDocument/2006/relationships/hyperlink" Target="https://www.diodes.com/part/view/KBJ410G" TargetMode="External"/><Relationship Id="rId_hyperlink_400" Type="http://schemas.openxmlformats.org/officeDocument/2006/relationships/hyperlink" Target="https://www.diodes.com/datasheet/download/KBJ6005G.pdf" TargetMode="External"/><Relationship Id="rId_hyperlink_401" Type="http://schemas.openxmlformats.org/officeDocument/2006/relationships/hyperlink" Target="https://www.diodes.com/part/view/KBJ6005G" TargetMode="External"/><Relationship Id="rId_hyperlink_402" Type="http://schemas.openxmlformats.org/officeDocument/2006/relationships/hyperlink" Target="https://www.diodes.com/datasheet/download/KBJ601G.pdf" TargetMode="External"/><Relationship Id="rId_hyperlink_403" Type="http://schemas.openxmlformats.org/officeDocument/2006/relationships/hyperlink" Target="https://www.diodes.com/part/view/KBJ601G" TargetMode="External"/><Relationship Id="rId_hyperlink_404" Type="http://schemas.openxmlformats.org/officeDocument/2006/relationships/hyperlink" Target="https://www.diodes.com/datasheet/download/KBJ602G.pdf" TargetMode="External"/><Relationship Id="rId_hyperlink_405" Type="http://schemas.openxmlformats.org/officeDocument/2006/relationships/hyperlink" Target="https://www.diodes.com/part/view/KBJ602G" TargetMode="External"/><Relationship Id="rId_hyperlink_406" Type="http://schemas.openxmlformats.org/officeDocument/2006/relationships/hyperlink" Target="https://www.diodes.com/datasheet/download/KBJ604G.pdf" TargetMode="External"/><Relationship Id="rId_hyperlink_407" Type="http://schemas.openxmlformats.org/officeDocument/2006/relationships/hyperlink" Target="https://www.diodes.com/part/view/KBJ604G" TargetMode="External"/><Relationship Id="rId_hyperlink_408" Type="http://schemas.openxmlformats.org/officeDocument/2006/relationships/hyperlink" Target="https://www.diodes.com/datasheet/download/KBJ606G.pdf" TargetMode="External"/><Relationship Id="rId_hyperlink_409" Type="http://schemas.openxmlformats.org/officeDocument/2006/relationships/hyperlink" Target="https://www.diodes.com/part/view/KBJ606G" TargetMode="External"/><Relationship Id="rId_hyperlink_410" Type="http://schemas.openxmlformats.org/officeDocument/2006/relationships/hyperlink" Target="https://www.diodes.com/datasheet/download/KBJ608G.pdf" TargetMode="External"/><Relationship Id="rId_hyperlink_411" Type="http://schemas.openxmlformats.org/officeDocument/2006/relationships/hyperlink" Target="https://www.diodes.com/part/view/KBJ608G" TargetMode="External"/><Relationship Id="rId_hyperlink_412" Type="http://schemas.openxmlformats.org/officeDocument/2006/relationships/hyperlink" Target="https://www.diodes.com/datasheet/download/KBJ610G.pdf" TargetMode="External"/><Relationship Id="rId_hyperlink_413" Type="http://schemas.openxmlformats.org/officeDocument/2006/relationships/hyperlink" Target="https://www.diodes.com/part/view/KBJ610G" TargetMode="External"/><Relationship Id="rId_hyperlink_414" Type="http://schemas.openxmlformats.org/officeDocument/2006/relationships/hyperlink" Target="https://www.diodes.com/datasheet/download/KBJL1006-KBJL1010.pdf" TargetMode="External"/><Relationship Id="rId_hyperlink_415" Type="http://schemas.openxmlformats.org/officeDocument/2006/relationships/hyperlink" Target="https://www.diodes.com/part/view/KBJL1006" TargetMode="External"/><Relationship Id="rId_hyperlink_416" Type="http://schemas.openxmlformats.org/officeDocument/2006/relationships/hyperlink" Target="https://www.diodes.com/datasheet/download/KBJL1006-KBJL1010.pdf" TargetMode="External"/><Relationship Id="rId_hyperlink_417" Type="http://schemas.openxmlformats.org/officeDocument/2006/relationships/hyperlink" Target="https://www.diodes.com/part/view/KBJL1008" TargetMode="External"/><Relationship Id="rId_hyperlink_418" Type="http://schemas.openxmlformats.org/officeDocument/2006/relationships/hyperlink" Target="https://www.diodes.com/datasheet/download/KBJL1006-KBJL1010.pdf" TargetMode="External"/><Relationship Id="rId_hyperlink_419" Type="http://schemas.openxmlformats.org/officeDocument/2006/relationships/hyperlink" Target="https://www.diodes.com/part/view/KBJL1010" TargetMode="External"/><Relationship Id="rId_hyperlink_420" Type="http://schemas.openxmlformats.org/officeDocument/2006/relationships/hyperlink" Target="https://www.diodes.com/datasheet/download/KBJL10L06.pdf" TargetMode="External"/><Relationship Id="rId_hyperlink_421" Type="http://schemas.openxmlformats.org/officeDocument/2006/relationships/hyperlink" Target="https://www.diodes.com/part/view/KBJL10L06" TargetMode="External"/><Relationship Id="rId_hyperlink_422" Type="http://schemas.openxmlformats.org/officeDocument/2006/relationships/hyperlink" Target="https://www.diodes.com/datasheet/download/KBJL1506-KBJL1510.pdf" TargetMode="External"/><Relationship Id="rId_hyperlink_423" Type="http://schemas.openxmlformats.org/officeDocument/2006/relationships/hyperlink" Target="https://www.diodes.com/part/view/KBJL1506" TargetMode="External"/><Relationship Id="rId_hyperlink_424" Type="http://schemas.openxmlformats.org/officeDocument/2006/relationships/hyperlink" Target="https://www.diodes.com/datasheet/download/KBJL1506-KBJL1510.pdf" TargetMode="External"/><Relationship Id="rId_hyperlink_425" Type="http://schemas.openxmlformats.org/officeDocument/2006/relationships/hyperlink" Target="https://www.diodes.com/part/view/KBJL1508" TargetMode="External"/><Relationship Id="rId_hyperlink_426" Type="http://schemas.openxmlformats.org/officeDocument/2006/relationships/hyperlink" Target="https://www.diodes.com/datasheet/download/KBJL1506-KBJL1510.pdf" TargetMode="External"/><Relationship Id="rId_hyperlink_427" Type="http://schemas.openxmlformats.org/officeDocument/2006/relationships/hyperlink" Target="https://www.diodes.com/part/view/KBJL1510" TargetMode="External"/><Relationship Id="rId_hyperlink_428" Type="http://schemas.openxmlformats.org/officeDocument/2006/relationships/hyperlink" Target="https://www.diodes.com/datasheet/download/KBJL15L06.pdf" TargetMode="External"/><Relationship Id="rId_hyperlink_429" Type="http://schemas.openxmlformats.org/officeDocument/2006/relationships/hyperlink" Target="https://www.diodes.com/part/view/KBJL15L06" TargetMode="External"/><Relationship Id="rId_hyperlink_430" Type="http://schemas.openxmlformats.org/officeDocument/2006/relationships/hyperlink" Target="https://www.diodes.com/datasheet/download/KBJL406-KBJL410.pdf" TargetMode="External"/><Relationship Id="rId_hyperlink_431" Type="http://schemas.openxmlformats.org/officeDocument/2006/relationships/hyperlink" Target="https://www.diodes.com/part/view/KBJL406" TargetMode="External"/><Relationship Id="rId_hyperlink_432" Type="http://schemas.openxmlformats.org/officeDocument/2006/relationships/hyperlink" Target="https://www.diodes.com/datasheet/download/KBJL406-KBJL410.pdf" TargetMode="External"/><Relationship Id="rId_hyperlink_433" Type="http://schemas.openxmlformats.org/officeDocument/2006/relationships/hyperlink" Target="https://www.diodes.com/part/view/KBJL408" TargetMode="External"/><Relationship Id="rId_hyperlink_434" Type="http://schemas.openxmlformats.org/officeDocument/2006/relationships/hyperlink" Target="https://www.diodes.com/datasheet/download/KBJL406-KBJL410.pdf" TargetMode="External"/><Relationship Id="rId_hyperlink_435" Type="http://schemas.openxmlformats.org/officeDocument/2006/relationships/hyperlink" Target="https://www.diodes.com/part/view/KBJL410" TargetMode="External"/><Relationship Id="rId_hyperlink_436" Type="http://schemas.openxmlformats.org/officeDocument/2006/relationships/hyperlink" Target="https://www.diodes.com/datasheet/download/KBJL606-KBJL610.pdf" TargetMode="External"/><Relationship Id="rId_hyperlink_437" Type="http://schemas.openxmlformats.org/officeDocument/2006/relationships/hyperlink" Target="https://www.diodes.com/part/view/KBJL606" TargetMode="External"/><Relationship Id="rId_hyperlink_438" Type="http://schemas.openxmlformats.org/officeDocument/2006/relationships/hyperlink" Target="https://www.diodes.com/datasheet/download/KBJL606-KBJL610.pdf" TargetMode="External"/><Relationship Id="rId_hyperlink_439" Type="http://schemas.openxmlformats.org/officeDocument/2006/relationships/hyperlink" Target="https://www.diodes.com/part/view/KBJL608" TargetMode="External"/><Relationship Id="rId_hyperlink_440" Type="http://schemas.openxmlformats.org/officeDocument/2006/relationships/hyperlink" Target="https://www.diodes.com/datasheet/download/KBJL606-KBJL610.pdf" TargetMode="External"/><Relationship Id="rId_hyperlink_441" Type="http://schemas.openxmlformats.org/officeDocument/2006/relationships/hyperlink" Target="https://www.diodes.com/part/view/KBJL610" TargetMode="External"/><Relationship Id="rId_hyperlink_442" Type="http://schemas.openxmlformats.org/officeDocument/2006/relationships/hyperlink" Target="https://www.diodes.com/datasheet/download/KBP005G.pdf" TargetMode="External"/><Relationship Id="rId_hyperlink_443" Type="http://schemas.openxmlformats.org/officeDocument/2006/relationships/hyperlink" Target="https://www.diodes.com/part/view/KBP005G" TargetMode="External"/><Relationship Id="rId_hyperlink_444" Type="http://schemas.openxmlformats.org/officeDocument/2006/relationships/hyperlink" Target="https://www.diodes.com/datasheet/download/KBP01G.pdf" TargetMode="External"/><Relationship Id="rId_hyperlink_445" Type="http://schemas.openxmlformats.org/officeDocument/2006/relationships/hyperlink" Target="https://www.diodes.com/part/view/KBP01G" TargetMode="External"/><Relationship Id="rId_hyperlink_446" Type="http://schemas.openxmlformats.org/officeDocument/2006/relationships/hyperlink" Target="https://www.diodes.com/datasheet/download/KBP02G.pdf" TargetMode="External"/><Relationship Id="rId_hyperlink_447" Type="http://schemas.openxmlformats.org/officeDocument/2006/relationships/hyperlink" Target="https://www.diodes.com/part/view/KBP02G" TargetMode="External"/><Relationship Id="rId_hyperlink_448" Type="http://schemas.openxmlformats.org/officeDocument/2006/relationships/hyperlink" Target="https://www.diodes.com/datasheet/download/KBP04G.pdf" TargetMode="External"/><Relationship Id="rId_hyperlink_449" Type="http://schemas.openxmlformats.org/officeDocument/2006/relationships/hyperlink" Target="https://www.diodes.com/part/view/KBP04G" TargetMode="External"/><Relationship Id="rId_hyperlink_450" Type="http://schemas.openxmlformats.org/officeDocument/2006/relationships/hyperlink" Target="https://www.diodes.com/datasheet/download/KBP06G.pdf" TargetMode="External"/><Relationship Id="rId_hyperlink_451" Type="http://schemas.openxmlformats.org/officeDocument/2006/relationships/hyperlink" Target="https://www.diodes.com/part/view/KBP06G" TargetMode="External"/><Relationship Id="rId_hyperlink_452" Type="http://schemas.openxmlformats.org/officeDocument/2006/relationships/hyperlink" Target="https://www.diodes.com/datasheet/download/KBP08G.pdf" TargetMode="External"/><Relationship Id="rId_hyperlink_453" Type="http://schemas.openxmlformats.org/officeDocument/2006/relationships/hyperlink" Target="https://www.diodes.com/part/view/KBP08G" TargetMode="External"/><Relationship Id="rId_hyperlink_454" Type="http://schemas.openxmlformats.org/officeDocument/2006/relationships/hyperlink" Target="https://www.diodes.com/datasheet/download/KBP10G.pdf" TargetMode="External"/><Relationship Id="rId_hyperlink_455" Type="http://schemas.openxmlformats.org/officeDocument/2006/relationships/hyperlink" Target="https://www.diodes.com/part/view/KBP10G" TargetMode="External"/><Relationship Id="rId_hyperlink_456" Type="http://schemas.openxmlformats.org/officeDocument/2006/relationships/hyperlink" Target="https://www.diodes.com/datasheet/download/KBP2005G.pdf" TargetMode="External"/><Relationship Id="rId_hyperlink_457" Type="http://schemas.openxmlformats.org/officeDocument/2006/relationships/hyperlink" Target="https://www.diodes.com/part/view/KBP2005G" TargetMode="External"/><Relationship Id="rId_hyperlink_458" Type="http://schemas.openxmlformats.org/officeDocument/2006/relationships/hyperlink" Target="https://www.diodes.com/datasheet/download/KBP2005G.pdf" TargetMode="External"/><Relationship Id="rId_hyperlink_459" Type="http://schemas.openxmlformats.org/officeDocument/2006/relationships/hyperlink" Target="https://www.diodes.com/part/view/KBP201G" TargetMode="External"/><Relationship Id="rId_hyperlink_460" Type="http://schemas.openxmlformats.org/officeDocument/2006/relationships/hyperlink" Target="https://www.diodes.com/datasheet/download/KBP2005G.pdf" TargetMode="External"/><Relationship Id="rId_hyperlink_461" Type="http://schemas.openxmlformats.org/officeDocument/2006/relationships/hyperlink" Target="https://www.diodes.com/part/view/KBP202G" TargetMode="External"/><Relationship Id="rId_hyperlink_462" Type="http://schemas.openxmlformats.org/officeDocument/2006/relationships/hyperlink" Target="https://www.diodes.com/datasheet/download/KBP2005G.pdf" TargetMode="External"/><Relationship Id="rId_hyperlink_463" Type="http://schemas.openxmlformats.org/officeDocument/2006/relationships/hyperlink" Target="https://www.diodes.com/part/view/KBP204G" TargetMode="External"/><Relationship Id="rId_hyperlink_464" Type="http://schemas.openxmlformats.org/officeDocument/2006/relationships/hyperlink" Target="https://www.diodes.com/datasheet/download/KBP2005G.pdf" TargetMode="External"/><Relationship Id="rId_hyperlink_465" Type="http://schemas.openxmlformats.org/officeDocument/2006/relationships/hyperlink" Target="https://www.diodes.com/part/view/KBP206G" TargetMode="External"/><Relationship Id="rId_hyperlink_466" Type="http://schemas.openxmlformats.org/officeDocument/2006/relationships/hyperlink" Target="https://www.diodes.com/datasheet/download/KBP206GL.pdf" TargetMode="External"/><Relationship Id="rId_hyperlink_467" Type="http://schemas.openxmlformats.org/officeDocument/2006/relationships/hyperlink" Target="https://www.diodes.com/part/view/KBP206GL" TargetMode="External"/><Relationship Id="rId_hyperlink_468" Type="http://schemas.openxmlformats.org/officeDocument/2006/relationships/hyperlink" Target="https://www.diodes.com/datasheet/download/KBP2005G.pdf" TargetMode="External"/><Relationship Id="rId_hyperlink_469" Type="http://schemas.openxmlformats.org/officeDocument/2006/relationships/hyperlink" Target="https://www.diodes.com/part/view/KBP208G" TargetMode="External"/><Relationship Id="rId_hyperlink_470" Type="http://schemas.openxmlformats.org/officeDocument/2006/relationships/hyperlink" Target="https://www.diodes.com/datasheet/download/KBP2005G.pdf" TargetMode="External"/><Relationship Id="rId_hyperlink_471" Type="http://schemas.openxmlformats.org/officeDocument/2006/relationships/hyperlink" Target="https://www.diodes.com/part/view/KBP210G" TargetMode="External"/><Relationship Id="rId_hyperlink_472" Type="http://schemas.openxmlformats.org/officeDocument/2006/relationships/hyperlink" Target="https://www.diodes.com/datasheet/download/KBP210GL.pdf" TargetMode="External"/><Relationship Id="rId_hyperlink_473" Type="http://schemas.openxmlformats.org/officeDocument/2006/relationships/hyperlink" Target="https://www.diodes.com/part/view/KBP210GL" TargetMode="External"/><Relationship Id="rId_hyperlink_474" Type="http://schemas.openxmlformats.org/officeDocument/2006/relationships/hyperlink" Target="https://www.diodes.com/datasheet/download/KBP304G-KBP310G.pdf" TargetMode="External"/><Relationship Id="rId_hyperlink_475" Type="http://schemas.openxmlformats.org/officeDocument/2006/relationships/hyperlink" Target="https://www.diodes.com/part/view/KBP304G" TargetMode="External"/><Relationship Id="rId_hyperlink_476" Type="http://schemas.openxmlformats.org/officeDocument/2006/relationships/hyperlink" Target="https://www.diodes.com/datasheet/download/KBP304G-KBP310G.pdf" TargetMode="External"/><Relationship Id="rId_hyperlink_477" Type="http://schemas.openxmlformats.org/officeDocument/2006/relationships/hyperlink" Target="https://www.diodes.com/part/view/KBP306G" TargetMode="External"/><Relationship Id="rId_hyperlink_478" Type="http://schemas.openxmlformats.org/officeDocument/2006/relationships/hyperlink" Target="https://www.diodes.com/datasheet/download/KBP304G-KBP310G.pdf" TargetMode="External"/><Relationship Id="rId_hyperlink_479" Type="http://schemas.openxmlformats.org/officeDocument/2006/relationships/hyperlink" Target="https://www.diodes.com/part/view/KBP308G" TargetMode="External"/><Relationship Id="rId_hyperlink_480" Type="http://schemas.openxmlformats.org/officeDocument/2006/relationships/hyperlink" Target="https://www.diodes.com/datasheet/download/KBP304G-KBP310G.pdf" TargetMode="External"/><Relationship Id="rId_hyperlink_481" Type="http://schemas.openxmlformats.org/officeDocument/2006/relationships/hyperlink" Target="https://www.diodes.com/part/view/KBP310G" TargetMode="External"/><Relationship Id="rId_hyperlink_482" Type="http://schemas.openxmlformats.org/officeDocument/2006/relationships/hyperlink" Target="https://www.diodes.com/datasheet/download/KBP404G-KBP410G.pdf" TargetMode="External"/><Relationship Id="rId_hyperlink_483" Type="http://schemas.openxmlformats.org/officeDocument/2006/relationships/hyperlink" Target="https://www.diodes.com/part/view/KBP404G" TargetMode="External"/><Relationship Id="rId_hyperlink_484" Type="http://schemas.openxmlformats.org/officeDocument/2006/relationships/hyperlink" Target="https://www.diodes.com/datasheet/download/KBP404G-KBP410G.pdf" TargetMode="External"/><Relationship Id="rId_hyperlink_485" Type="http://schemas.openxmlformats.org/officeDocument/2006/relationships/hyperlink" Target="https://www.diodes.com/part/view/KBP406G" TargetMode="External"/><Relationship Id="rId_hyperlink_486" Type="http://schemas.openxmlformats.org/officeDocument/2006/relationships/hyperlink" Target="https://www.diodes.com/datasheet/download/KBP404G-KBP410G.pdf" TargetMode="External"/><Relationship Id="rId_hyperlink_487" Type="http://schemas.openxmlformats.org/officeDocument/2006/relationships/hyperlink" Target="https://www.diodes.com/part/view/KBP408G" TargetMode="External"/><Relationship Id="rId_hyperlink_488" Type="http://schemas.openxmlformats.org/officeDocument/2006/relationships/hyperlink" Target="https://www.diodes.com/datasheet/download/KBP404G-KBP410G.pdf" TargetMode="External"/><Relationship Id="rId_hyperlink_489" Type="http://schemas.openxmlformats.org/officeDocument/2006/relationships/hyperlink" Target="https://www.diodes.com/part/view/KBP410G" TargetMode="External"/><Relationship Id="rId_hyperlink_490" Type="http://schemas.openxmlformats.org/officeDocument/2006/relationships/hyperlink" Target="https://www.diodes.com/datasheet/download/KBP4T10.pdf" TargetMode="External"/><Relationship Id="rId_hyperlink_491" Type="http://schemas.openxmlformats.org/officeDocument/2006/relationships/hyperlink" Target="https://www.diodes.com/part/view/KBP4T10" TargetMode="External"/><Relationship Id="rId_hyperlink_492" Type="http://schemas.openxmlformats.org/officeDocument/2006/relationships/hyperlink" Target="https://www.diodes.com/datasheet/download/LBS10.pdf" TargetMode="External"/><Relationship Id="rId_hyperlink_493" Type="http://schemas.openxmlformats.org/officeDocument/2006/relationships/hyperlink" Target="https://www.diodes.com/part/view/LBS10" TargetMode="External"/><Relationship Id="rId_hyperlink_494" Type="http://schemas.openxmlformats.org/officeDocument/2006/relationships/hyperlink" Target="https://www.diodes.com/part/view/MB08F+%28LS%29" TargetMode="External"/><Relationship Id="rId_hyperlink_495" Type="http://schemas.openxmlformats.org/officeDocument/2006/relationships/hyperlink" Target="https://www.diodes.com/datasheet/download/MB10F.pdf" TargetMode="External"/><Relationship Id="rId_hyperlink_496" Type="http://schemas.openxmlformats.org/officeDocument/2006/relationships/hyperlink" Target="https://www.diodes.com/part/view/MB10F" TargetMode="External"/><Relationship Id="rId_hyperlink_497" Type="http://schemas.openxmlformats.org/officeDocument/2006/relationships/hyperlink" Target="https://www.diodes.com/datasheet/download/MB10S.pdf" TargetMode="External"/><Relationship Id="rId_hyperlink_498" Type="http://schemas.openxmlformats.org/officeDocument/2006/relationships/hyperlink" Target="https://www.diodes.com/part/view/MB10S" TargetMode="External"/><Relationship Id="rId_hyperlink_499" Type="http://schemas.openxmlformats.org/officeDocument/2006/relationships/hyperlink" Target="https://www.diodes.com/datasheet/download/MSB15MH.pdf" TargetMode="External"/><Relationship Id="rId_hyperlink_500" Type="http://schemas.openxmlformats.org/officeDocument/2006/relationships/hyperlink" Target="https://www.diodes.com/part/view/MSB15MH" TargetMode="External"/><Relationship Id="rId_hyperlink_501" Type="http://schemas.openxmlformats.org/officeDocument/2006/relationships/hyperlink" Target="https://www.diodes.com/datasheet/download/MSB20M.pdf" TargetMode="External"/><Relationship Id="rId_hyperlink_502" Type="http://schemas.openxmlformats.org/officeDocument/2006/relationships/hyperlink" Target="https://www.diodes.com/part/view/MSB20M" TargetMode="External"/><Relationship Id="rId_hyperlink_503" Type="http://schemas.openxmlformats.org/officeDocument/2006/relationships/hyperlink" Target="https://www.diodes.com/part/view/MSB22M" TargetMode="External"/><Relationship Id="rId_hyperlink_504" Type="http://schemas.openxmlformats.org/officeDocument/2006/relationships/hyperlink" Target="https://www.diodes.com/datasheet/download/MSB22ML.pdf" TargetMode="External"/><Relationship Id="rId_hyperlink_505" Type="http://schemas.openxmlformats.org/officeDocument/2006/relationships/hyperlink" Target="https://www.diodes.com/part/view/MSB22ML" TargetMode="External"/><Relationship Id="rId_hyperlink_506" Type="http://schemas.openxmlformats.org/officeDocument/2006/relationships/hyperlink" Target="https://www.diodes.com/datasheet/download/MSB25JL.pdf" TargetMode="External"/><Relationship Id="rId_hyperlink_507" Type="http://schemas.openxmlformats.org/officeDocument/2006/relationships/hyperlink" Target="https://www.diodes.com/part/view/MSB25JL" TargetMode="External"/><Relationship Id="rId_hyperlink_508" Type="http://schemas.openxmlformats.org/officeDocument/2006/relationships/hyperlink" Target="https://www.diodes.com/datasheet/download/MSB25MH.pdf" TargetMode="External"/><Relationship Id="rId_hyperlink_509" Type="http://schemas.openxmlformats.org/officeDocument/2006/relationships/hyperlink" Target="https://www.diodes.com/part/view/MSB25MH" TargetMode="External"/><Relationship Id="rId_hyperlink_510" Type="http://schemas.openxmlformats.org/officeDocument/2006/relationships/hyperlink" Target="https://www.diodes.com/datasheet/download/MSB30JL.pdf" TargetMode="External"/><Relationship Id="rId_hyperlink_511" Type="http://schemas.openxmlformats.org/officeDocument/2006/relationships/hyperlink" Target="https://www.diodes.com/part/view/MSB30JL" TargetMode="External"/><Relationship Id="rId_hyperlink_512" Type="http://schemas.openxmlformats.org/officeDocument/2006/relationships/hyperlink" Target="https://www.diodes.com/datasheet/download/MSB30KH.pdf" TargetMode="External"/><Relationship Id="rId_hyperlink_513" Type="http://schemas.openxmlformats.org/officeDocument/2006/relationships/hyperlink" Target="https://www.diodes.com/part/view/MSB30KH" TargetMode="External"/><Relationship Id="rId_hyperlink_514" Type="http://schemas.openxmlformats.org/officeDocument/2006/relationships/hyperlink" Target="https://www.diodes.com/datasheet/download/MSB30M.pdf" TargetMode="External"/><Relationship Id="rId_hyperlink_515" Type="http://schemas.openxmlformats.org/officeDocument/2006/relationships/hyperlink" Target="https://www.diodes.com/part/view/MSB30M" TargetMode="External"/><Relationship Id="rId_hyperlink_516" Type="http://schemas.openxmlformats.org/officeDocument/2006/relationships/hyperlink" Target="https://www.diodes.com/datasheet/download/MSB30TM.pdf" TargetMode="External"/><Relationship Id="rId_hyperlink_517" Type="http://schemas.openxmlformats.org/officeDocument/2006/relationships/hyperlink" Target="https://www.diodes.com/part/view/MSB30TM" TargetMode="External"/><Relationship Id="rId_hyperlink_518" Type="http://schemas.openxmlformats.org/officeDocument/2006/relationships/hyperlink" Target="https://www.diodes.com/datasheet/download/MSB40J-MSB40M.pdf" TargetMode="External"/><Relationship Id="rId_hyperlink_519" Type="http://schemas.openxmlformats.org/officeDocument/2006/relationships/hyperlink" Target="https://www.diodes.com/part/view/MSB40J" TargetMode="External"/><Relationship Id="rId_hyperlink_520" Type="http://schemas.openxmlformats.org/officeDocument/2006/relationships/hyperlink" Target="https://www.diodes.com/datasheet/download/MSB40J-MSB40M.pdf" TargetMode="External"/><Relationship Id="rId_hyperlink_521" Type="http://schemas.openxmlformats.org/officeDocument/2006/relationships/hyperlink" Target="https://www.diodes.com/part/view/MSB40K" TargetMode="External"/><Relationship Id="rId_hyperlink_522" Type="http://schemas.openxmlformats.org/officeDocument/2006/relationships/hyperlink" Target="https://www.diodes.com/datasheet/download/MSB40M.pdf" TargetMode="External"/><Relationship Id="rId_hyperlink_523" Type="http://schemas.openxmlformats.org/officeDocument/2006/relationships/hyperlink" Target="https://www.diodes.com/part/view/MSB40M" TargetMode="External"/><Relationship Id="rId_hyperlink_524" Type="http://schemas.openxmlformats.org/officeDocument/2006/relationships/hyperlink" Target="https://www.diodes.com/datasheet/download/RH02.pdf" TargetMode="External"/><Relationship Id="rId_hyperlink_525" Type="http://schemas.openxmlformats.org/officeDocument/2006/relationships/hyperlink" Target="https://www.diodes.com/part/view/RH02" TargetMode="External"/><Relationship Id="rId_hyperlink_526" Type="http://schemas.openxmlformats.org/officeDocument/2006/relationships/hyperlink" Target="https://www.diodes.com/datasheet/download/RH04.pdf" TargetMode="External"/><Relationship Id="rId_hyperlink_527" Type="http://schemas.openxmlformats.org/officeDocument/2006/relationships/hyperlink" Target="https://www.diodes.com/part/view/RH04" TargetMode="External"/><Relationship Id="rId_hyperlink_528" Type="http://schemas.openxmlformats.org/officeDocument/2006/relationships/hyperlink" Target="https://www.diodes.com/datasheet/download/RH06.pdf" TargetMode="External"/><Relationship Id="rId_hyperlink_529" Type="http://schemas.openxmlformats.org/officeDocument/2006/relationships/hyperlink" Target="https://www.diodes.com/part/view/RH06" TargetMode="External"/><Relationship Id="rId_hyperlink_530" Type="http://schemas.openxmlformats.org/officeDocument/2006/relationships/hyperlink" Target="https://www.diodes.com/datasheet/download/SBR05M100BLP.pdf" TargetMode="External"/><Relationship Id="rId_hyperlink_531" Type="http://schemas.openxmlformats.org/officeDocument/2006/relationships/hyperlink" Target="https://www.diodes.com/part/view/SBR05M100BLP" TargetMode="External"/><Relationship Id="rId_hyperlink_532" Type="http://schemas.openxmlformats.org/officeDocument/2006/relationships/hyperlink" Target="https://www.diodes.com/datasheet/download/SBR05M60BLP.pdf" TargetMode="External"/><Relationship Id="rId_hyperlink_533" Type="http://schemas.openxmlformats.org/officeDocument/2006/relationships/hyperlink" Target="https://www.diodes.com/part/view/SBR05M60BLP" TargetMode="External"/><Relationship Id="rId_hyperlink_534" Type="http://schemas.openxmlformats.org/officeDocument/2006/relationships/hyperlink" Target="https://www.diodes.com/datasheet/download/TT10J-TT10M.pdf" TargetMode="External"/><Relationship Id="rId_hyperlink_535" Type="http://schemas.openxmlformats.org/officeDocument/2006/relationships/hyperlink" Target="https://www.diodes.com/part/view/TT10J" TargetMode="External"/><Relationship Id="rId_hyperlink_536" Type="http://schemas.openxmlformats.org/officeDocument/2006/relationships/hyperlink" Target="https://www.diodes.com/datasheet/download/TT10J-TT10M.pdf" TargetMode="External"/><Relationship Id="rId_hyperlink_537" Type="http://schemas.openxmlformats.org/officeDocument/2006/relationships/hyperlink" Target="https://www.diodes.com/part/view/TT10K" TargetMode="External"/><Relationship Id="rId_hyperlink_538" Type="http://schemas.openxmlformats.org/officeDocument/2006/relationships/hyperlink" Target="https://www.diodes.com/datasheet/download/TT10M.pdf" TargetMode="External"/><Relationship Id="rId_hyperlink_539" Type="http://schemas.openxmlformats.org/officeDocument/2006/relationships/hyperlink" Target="https://www.diodes.com/part/view/TT10M" TargetMode="External"/><Relationship Id="rId_hyperlink_540" Type="http://schemas.openxmlformats.org/officeDocument/2006/relationships/hyperlink" Target="https://www.diodes.com/part/view/TT10M%28LS%29" TargetMode="External"/><Relationship Id="rId_hyperlink_541" Type="http://schemas.openxmlformats.org/officeDocument/2006/relationships/hyperlink" Target="https://www.diodes.com/part/view/TT208_LS" TargetMode="External"/><Relationship Id="rId_hyperlink_542" Type="http://schemas.openxmlformats.org/officeDocument/2006/relationships/hyperlink" Target="https://www.diodes.com/datasheet/download/TT2M.pdf" TargetMode="External"/><Relationship Id="rId_hyperlink_543" Type="http://schemas.openxmlformats.org/officeDocument/2006/relationships/hyperlink" Target="https://www.diodes.com/part/view/TT2M" TargetMode="External"/><Relationship Id="rId_hyperlink_544" Type="http://schemas.openxmlformats.org/officeDocument/2006/relationships/hyperlink" Target="https://www.diodes.com/part/view/TT3M%28LS%29" TargetMode="External"/><Relationship Id="rId_hyperlink_545" Type="http://schemas.openxmlformats.org/officeDocument/2006/relationships/hyperlink" Target="https://www.diodes.com/datasheet/download/TT4M.pdf" TargetMode="External"/><Relationship Id="rId_hyperlink_546" Type="http://schemas.openxmlformats.org/officeDocument/2006/relationships/hyperlink" Target="https://www.diodes.com/part/view/TT4M" TargetMode="External"/><Relationship Id="rId_hyperlink_547" Type="http://schemas.openxmlformats.org/officeDocument/2006/relationships/hyperlink" Target="https://www.diodes.com/datasheet/download/TT4TM.pdf" TargetMode="External"/><Relationship Id="rId_hyperlink_548" Type="http://schemas.openxmlformats.org/officeDocument/2006/relationships/hyperlink" Target="https://www.diodes.com/part/view/TT4TM" TargetMode="External"/><Relationship Id="rId_hyperlink_549" Type="http://schemas.openxmlformats.org/officeDocument/2006/relationships/hyperlink" Target="https://www.diodes.com/datasheet/download/TT4V10.pdf" TargetMode="External"/><Relationship Id="rId_hyperlink_550" Type="http://schemas.openxmlformats.org/officeDocument/2006/relationships/hyperlink" Target="https://www.diodes.com/part/view/TT4V10" TargetMode="External"/><Relationship Id="rId_hyperlink_551" Type="http://schemas.openxmlformats.org/officeDocument/2006/relationships/hyperlink" Target="https://www.diodes.com/datasheet/download/TT6JL.pdf" TargetMode="External"/><Relationship Id="rId_hyperlink_552" Type="http://schemas.openxmlformats.org/officeDocument/2006/relationships/hyperlink" Target="https://www.diodes.com/part/view/TT6JL" TargetMode="External"/><Relationship Id="rId_hyperlink_553" Type="http://schemas.openxmlformats.org/officeDocument/2006/relationships/hyperlink" Target="https://www.diodes.com/datasheet/download/TT6M.pdf" TargetMode="External"/><Relationship Id="rId_hyperlink_554" Type="http://schemas.openxmlformats.org/officeDocument/2006/relationships/hyperlink" Target="https://www.diodes.com/part/view/TT6M" TargetMode="External"/><Relationship Id="rId_hyperlink_555" Type="http://schemas.openxmlformats.org/officeDocument/2006/relationships/hyperlink" Target="https://www.diodes.com/datasheet/download/TT8JL.pdf" TargetMode="External"/><Relationship Id="rId_hyperlink_556" Type="http://schemas.openxmlformats.org/officeDocument/2006/relationships/hyperlink" Target="https://www.diodes.com/part/view/TT8JL" TargetMode="External"/><Relationship Id="rId_hyperlink_557" Type="http://schemas.openxmlformats.org/officeDocument/2006/relationships/hyperlink" Target="https://www.diodes.com/datasheet/download/TT8L08.pdf" TargetMode="External"/><Relationship Id="rId_hyperlink_558" Type="http://schemas.openxmlformats.org/officeDocument/2006/relationships/hyperlink" Target="https://www.diodes.com/part/view/TT8L08" TargetMode="External"/><Relationship Id="rId_hyperlink_559" Type="http://schemas.openxmlformats.org/officeDocument/2006/relationships/hyperlink" Target="https://www.diodes.com/datasheet/download/TT8M.pdf" TargetMode="External"/><Relationship Id="rId_hyperlink_560" Type="http://schemas.openxmlformats.org/officeDocument/2006/relationships/hyperlink" Target="https://www.diodes.com/part/view/TT8M" TargetMode="External"/><Relationship Id="rId_hyperlink_561" Type="http://schemas.openxmlformats.org/officeDocument/2006/relationships/hyperlink" Target="https://www.diodes.com/datasheet/download/TT8T06%2FTT8T08.pdf" TargetMode="External"/><Relationship Id="rId_hyperlink_562" Type="http://schemas.openxmlformats.org/officeDocument/2006/relationships/hyperlink" Target="https://www.diodes.com/part/view/TT8T06" TargetMode="External"/><Relationship Id="rId_hyperlink_563" Type="http://schemas.openxmlformats.org/officeDocument/2006/relationships/hyperlink" Target="https://www.diodes.com/datasheet/download/TT8T06%2FTT8T08.pdf" TargetMode="External"/><Relationship Id="rId_hyperlink_564" Type="http://schemas.openxmlformats.org/officeDocument/2006/relationships/hyperlink" Target="https://www.diodes.com/part/view/TT8T0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9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</cols>
  <sheetData>
    <row r="1" spans="1:13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Forward VoltageDrop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TotalCapacitance C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T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(pF)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MaximumAverageRectifiedCurrent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Peak RepetitiveReverse VoltageV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RRM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Peak Forward Surge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FSM (A)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ReverseCurrent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R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(µA)</t>
          </r>
        </is>
      </c>
      <c r="M1" s="1" t="s">
        <v>12</v>
      </c>
    </row>
    <row r="2" spans="1:13">
      <c r="A2" t="s">
        <v>13</v>
      </c>
      <c r="B2" s="2" t="str">
        <f>Hyperlink("https://www.diodes.com/datasheet/download/ABS10%28LS%29.pdf")</f>
        <v>https://www.diodes.com/datasheet/download/ABS10%28LS%29.pdf</v>
      </c>
      <c r="C2" t="str">
        <f>Hyperlink("https://www.diodes.com/part/view/ABS10%28LS%29","ABS10(LS)")</f>
        <v>ABS10(LS)</v>
      </c>
      <c r="D2" t="s">
        <v>14</v>
      </c>
      <c r="E2" t="s">
        <v>15</v>
      </c>
      <c r="F2" t="s">
        <v>16</v>
      </c>
      <c r="G2">
        <v>1.1</v>
      </c>
      <c r="I2">
        <v>1</v>
      </c>
      <c r="J2">
        <v>1000</v>
      </c>
      <c r="K2">
        <v>30</v>
      </c>
      <c r="L2">
        <v>1</v>
      </c>
      <c r="M2" t="s">
        <v>17</v>
      </c>
    </row>
    <row r="3" spans="1:13">
      <c r="A3" t="s">
        <v>18</v>
      </c>
      <c r="B3" s="2" t="str">
        <f>Hyperlink("https://www.diodes.com/datasheet/download/ABS10A.pdf")</f>
        <v>https://www.diodes.com/datasheet/download/ABS10A.pdf</v>
      </c>
      <c r="C3" t="str">
        <f>Hyperlink("https://www.diodes.com/part/view/ABS10A","ABS10A")</f>
        <v>ABS10A</v>
      </c>
      <c r="D3" t="s">
        <v>14</v>
      </c>
      <c r="E3" t="s">
        <v>15</v>
      </c>
      <c r="F3" t="s">
        <v>16</v>
      </c>
      <c r="G3">
        <v>1.1</v>
      </c>
      <c r="H3">
        <v>17</v>
      </c>
      <c r="I3">
        <v>1</v>
      </c>
      <c r="J3">
        <v>1000</v>
      </c>
      <c r="K3">
        <v>35</v>
      </c>
      <c r="L3">
        <v>5</v>
      </c>
      <c r="M3" t="s">
        <v>19</v>
      </c>
    </row>
    <row r="4" spans="1:13">
      <c r="A4" t="s">
        <v>20</v>
      </c>
      <c r="B4" s="2" t="str">
        <f>Hyperlink("https://www.diodes.com/datasheet/download/ABS10B.pdf")</f>
        <v>https://www.diodes.com/datasheet/download/ABS10B.pdf</v>
      </c>
      <c r="C4" t="str">
        <f>Hyperlink("https://www.diodes.com/part/view/ABS10B","ABS10B")</f>
        <v>ABS10B</v>
      </c>
      <c r="D4" t="s">
        <v>21</v>
      </c>
      <c r="E4" t="s">
        <v>15</v>
      </c>
      <c r="F4" t="s">
        <v>16</v>
      </c>
      <c r="G4">
        <v>1.1</v>
      </c>
      <c r="H4">
        <v>17</v>
      </c>
      <c r="I4">
        <v>1.5</v>
      </c>
      <c r="J4">
        <v>1000</v>
      </c>
      <c r="K4">
        <v>50</v>
      </c>
      <c r="L4">
        <v>5</v>
      </c>
      <c r="M4" t="s">
        <v>19</v>
      </c>
    </row>
    <row r="5" spans="1:13">
      <c r="A5" t="s">
        <v>22</v>
      </c>
      <c r="B5" s="2" t="str">
        <f>Hyperlink("https://www.diodes.com/datasheet/download/ABS10M.pdf")</f>
        <v>https://www.diodes.com/datasheet/download/ABS10M.pdf</v>
      </c>
      <c r="C5" t="str">
        <f>Hyperlink("https://www.diodes.com/part/view/ABS10M","ABS10M")</f>
        <v>ABS10M</v>
      </c>
      <c r="D5" t="s">
        <v>23</v>
      </c>
      <c r="E5" t="s">
        <v>15</v>
      </c>
      <c r="F5" t="s">
        <v>24</v>
      </c>
      <c r="G5">
        <v>0.95</v>
      </c>
      <c r="H5">
        <v>7.8</v>
      </c>
      <c r="I5">
        <v>1</v>
      </c>
      <c r="J5">
        <v>1000</v>
      </c>
      <c r="K5">
        <v>30</v>
      </c>
      <c r="L5">
        <v>10</v>
      </c>
      <c r="M5" t="s">
        <v>25</v>
      </c>
    </row>
    <row r="6" spans="1:13">
      <c r="A6" t="s">
        <v>26</v>
      </c>
      <c r="B6" s="2" t="str">
        <f>Hyperlink("https://www.diodes.com/datasheet/download/ABS10TM.pdf")</f>
        <v>https://www.diodes.com/datasheet/download/ABS10TM.pdf</v>
      </c>
      <c r="C6" t="str">
        <f>Hyperlink("https://www.diodes.com/part/view/ABS10TM","ABS10TM")</f>
        <v>ABS10TM</v>
      </c>
      <c r="D6" t="s">
        <v>23</v>
      </c>
      <c r="E6" t="s">
        <v>15</v>
      </c>
      <c r="F6" t="s">
        <v>16</v>
      </c>
      <c r="G6">
        <v>0.95</v>
      </c>
      <c r="H6">
        <v>13</v>
      </c>
      <c r="I6">
        <v>1</v>
      </c>
      <c r="J6">
        <v>1000</v>
      </c>
      <c r="K6">
        <v>30</v>
      </c>
      <c r="L6">
        <v>5</v>
      </c>
      <c r="M6" t="s">
        <v>25</v>
      </c>
    </row>
    <row r="7" spans="1:13">
      <c r="A7" t="s">
        <v>27</v>
      </c>
      <c r="B7" s="2" t="str">
        <f>Hyperlink("https://www.diodes.com/datasheet/download/ABS20M.pdf")</f>
        <v>https://www.diodes.com/datasheet/download/ABS20M.pdf</v>
      </c>
      <c r="C7" t="str">
        <f>Hyperlink("https://www.diodes.com/part/view/ABS20M","ABS20M")</f>
        <v>ABS20M</v>
      </c>
      <c r="D7" t="s">
        <v>28</v>
      </c>
      <c r="E7" t="s">
        <v>15</v>
      </c>
      <c r="F7" t="s">
        <v>24</v>
      </c>
      <c r="G7">
        <v>0.95</v>
      </c>
      <c r="H7">
        <v>12.34</v>
      </c>
      <c r="I7">
        <v>2</v>
      </c>
      <c r="J7">
        <v>1000</v>
      </c>
      <c r="K7">
        <v>55</v>
      </c>
      <c r="L7">
        <v>10</v>
      </c>
      <c r="M7" t="s">
        <v>25</v>
      </c>
    </row>
    <row r="8" spans="1:13">
      <c r="A8" t="s">
        <v>29</v>
      </c>
      <c r="B8" s="2" t="str">
        <f>Hyperlink("https://www.diodes.com/datasheet/download/ABS20MH.pdf")</f>
        <v>https://www.diodes.com/datasheet/download/ABS20MH.pdf</v>
      </c>
      <c r="C8" t="str">
        <f>Hyperlink("https://www.diodes.com/part/view/ABS20MH","ABS20MH")</f>
        <v>ABS20MH</v>
      </c>
      <c r="D8" t="s">
        <v>28</v>
      </c>
      <c r="E8" t="s">
        <v>15</v>
      </c>
      <c r="F8" t="s">
        <v>24</v>
      </c>
      <c r="G8">
        <v>0.95</v>
      </c>
      <c r="H8">
        <v>20</v>
      </c>
      <c r="I8">
        <v>2</v>
      </c>
      <c r="J8">
        <v>1000</v>
      </c>
      <c r="K8">
        <v>60</v>
      </c>
      <c r="L8">
        <v>10</v>
      </c>
      <c r="M8" t="s">
        <v>25</v>
      </c>
    </row>
    <row r="9" spans="1:13">
      <c r="A9" t="s">
        <v>30</v>
      </c>
      <c r="B9" s="2" t="str">
        <f>Hyperlink("https://www.diodes.com/datasheet/download/ABS20T1M.pdf")</f>
        <v>https://www.diodes.com/datasheet/download/ABS20T1M.pdf</v>
      </c>
      <c r="C9" t="str">
        <f>Hyperlink("https://www.diodes.com/part/view/ABS20T1M","ABS20T1M")</f>
        <v>ABS20T1M</v>
      </c>
      <c r="D9" t="s">
        <v>31</v>
      </c>
      <c r="E9" t="s">
        <v>15</v>
      </c>
      <c r="F9" t="s">
        <v>24</v>
      </c>
      <c r="G9">
        <v>1.3</v>
      </c>
      <c r="H9">
        <v>27</v>
      </c>
      <c r="I9">
        <v>2</v>
      </c>
      <c r="J9">
        <v>1000</v>
      </c>
      <c r="K9">
        <v>60</v>
      </c>
      <c r="L9">
        <v>5</v>
      </c>
      <c r="M9" t="s">
        <v>25</v>
      </c>
    </row>
    <row r="10" spans="1:13">
      <c r="A10" t="s">
        <v>32</v>
      </c>
      <c r="B10" s="2" t="str">
        <f>Hyperlink("https://www.diodes.com/datasheet/download/ABS20TM.pdf")</f>
        <v>https://www.diodes.com/datasheet/download/ABS20TM.pdf</v>
      </c>
      <c r="C10" t="str">
        <f>Hyperlink("https://www.diodes.com/part/view/ABS20TM","ABS20TM")</f>
        <v>ABS20TM</v>
      </c>
      <c r="D10" t="s">
        <v>33</v>
      </c>
      <c r="E10" t="s">
        <v>15</v>
      </c>
      <c r="F10" t="s">
        <v>24</v>
      </c>
      <c r="G10">
        <v>1</v>
      </c>
      <c r="H10">
        <v>25</v>
      </c>
      <c r="I10">
        <v>2</v>
      </c>
      <c r="J10">
        <v>1000</v>
      </c>
      <c r="K10">
        <v>50</v>
      </c>
      <c r="L10">
        <v>5</v>
      </c>
      <c r="M10" t="s">
        <v>25</v>
      </c>
    </row>
    <row r="11" spans="1:13">
      <c r="A11" t="s">
        <v>34</v>
      </c>
      <c r="B11" s="2" t="str">
        <f>Hyperlink("https://www.diodes.com/datasheet/download/ABS210.pdf")</f>
        <v>https://www.diodes.com/datasheet/download/ABS210.pdf</v>
      </c>
      <c r="C11" t="str">
        <f>Hyperlink("https://www.diodes.com/part/view/ABS210","ABS210")</f>
        <v>ABS210</v>
      </c>
      <c r="D11" t="s">
        <v>35</v>
      </c>
      <c r="E11" t="s">
        <v>15</v>
      </c>
      <c r="F11" t="s">
        <v>16</v>
      </c>
      <c r="G11">
        <v>1.1</v>
      </c>
      <c r="H11">
        <v>17</v>
      </c>
      <c r="I11">
        <v>2</v>
      </c>
      <c r="J11">
        <v>1000</v>
      </c>
      <c r="K11">
        <v>60</v>
      </c>
      <c r="L11">
        <v>5</v>
      </c>
      <c r="M11" t="s">
        <v>19</v>
      </c>
    </row>
    <row r="12" spans="1:13">
      <c r="A12" t="s">
        <v>36</v>
      </c>
      <c r="B12" s="2" t="str">
        <f>Hyperlink("https://www.diodes.com/datasheet/download/D4KB80.pdf")</f>
        <v>https://www.diodes.com/datasheet/download/D4KB80.pdf</v>
      </c>
      <c r="C12" t="str">
        <f>Hyperlink("https://www.diodes.com/part/view/D4KB80","D4KB80")</f>
        <v>D4KB80</v>
      </c>
      <c r="D12" t="s">
        <v>37</v>
      </c>
      <c r="E12" t="s">
        <v>15</v>
      </c>
      <c r="F12" t="s">
        <v>16</v>
      </c>
      <c r="G12">
        <v>1</v>
      </c>
      <c r="H12">
        <v>17</v>
      </c>
      <c r="I12">
        <v>1</v>
      </c>
      <c r="J12">
        <v>800</v>
      </c>
      <c r="K12">
        <v>135</v>
      </c>
      <c r="L12">
        <v>10</v>
      </c>
      <c r="M12" t="s">
        <v>38</v>
      </c>
    </row>
    <row r="13" spans="1:13">
      <c r="A13" t="s">
        <v>39</v>
      </c>
      <c r="B13" s="2" t="str">
        <f>Hyperlink("https://www.diodes.com/datasheet/download/DF005M.pdf")</f>
        <v>https://www.diodes.com/datasheet/download/DF005M.pdf</v>
      </c>
      <c r="C13" t="str">
        <f>Hyperlink("https://www.diodes.com/part/view/DF005M","DF005M")</f>
        <v>DF005M</v>
      </c>
      <c r="D13" t="s">
        <v>40</v>
      </c>
      <c r="E13" t="s">
        <v>15</v>
      </c>
      <c r="F13" t="s">
        <v>16</v>
      </c>
      <c r="G13">
        <v>1.1</v>
      </c>
      <c r="H13">
        <v>25</v>
      </c>
      <c r="I13">
        <v>1</v>
      </c>
      <c r="J13">
        <v>50</v>
      </c>
      <c r="K13">
        <v>50</v>
      </c>
      <c r="L13">
        <v>10</v>
      </c>
      <c r="M13" t="s">
        <v>41</v>
      </c>
    </row>
    <row r="14" spans="1:13">
      <c r="A14" t="s">
        <v>42</v>
      </c>
      <c r="B14" s="2" t="str">
        <f>Hyperlink("https://www.diodes.com/datasheet/download/DF005S.pdf")</f>
        <v>https://www.diodes.com/datasheet/download/DF005S.pdf</v>
      </c>
      <c r="C14" t="str">
        <f>Hyperlink("https://www.diodes.com/part/view/DF005S","DF005S")</f>
        <v>DF005S</v>
      </c>
      <c r="D14" t="s">
        <v>40</v>
      </c>
      <c r="E14" t="s">
        <v>15</v>
      </c>
      <c r="F14" t="s">
        <v>16</v>
      </c>
      <c r="G14">
        <v>1.1</v>
      </c>
      <c r="H14">
        <v>25</v>
      </c>
      <c r="I14">
        <v>1</v>
      </c>
      <c r="J14">
        <v>50</v>
      </c>
      <c r="K14">
        <v>50</v>
      </c>
      <c r="L14">
        <v>10</v>
      </c>
      <c r="M14" t="s">
        <v>43</v>
      </c>
    </row>
    <row r="15" spans="1:13">
      <c r="A15" t="s">
        <v>44</v>
      </c>
      <c r="B15" s="2" t="str">
        <f>Hyperlink("https://www.diodes.com/datasheet/download/DF01M.pdf")</f>
        <v>https://www.diodes.com/datasheet/download/DF01M.pdf</v>
      </c>
      <c r="C15" t="str">
        <f>Hyperlink("https://www.diodes.com/part/view/DF01M","DF01M")</f>
        <v>DF01M</v>
      </c>
      <c r="D15" t="s">
        <v>40</v>
      </c>
      <c r="E15" t="s">
        <v>15</v>
      </c>
      <c r="F15" t="s">
        <v>16</v>
      </c>
      <c r="G15">
        <v>1.1</v>
      </c>
      <c r="H15">
        <v>25</v>
      </c>
      <c r="I15">
        <v>1</v>
      </c>
      <c r="J15">
        <v>100</v>
      </c>
      <c r="K15">
        <v>50</v>
      </c>
      <c r="L15">
        <v>10</v>
      </c>
      <c r="M15" t="s">
        <v>41</v>
      </c>
    </row>
    <row r="16" spans="1:13">
      <c r="A16" t="s">
        <v>45</v>
      </c>
      <c r="B16" s="2" t="str">
        <f>Hyperlink("https://www.diodes.com/datasheet/download/DF01S.pdf")</f>
        <v>https://www.diodes.com/datasheet/download/DF01S.pdf</v>
      </c>
      <c r="C16" t="str">
        <f>Hyperlink("https://www.diodes.com/part/view/DF01S","DF01S")</f>
        <v>DF01S</v>
      </c>
      <c r="D16" t="s">
        <v>40</v>
      </c>
      <c r="E16" t="s">
        <v>15</v>
      </c>
      <c r="F16" t="s">
        <v>16</v>
      </c>
      <c r="G16">
        <v>1.1</v>
      </c>
      <c r="H16">
        <v>25</v>
      </c>
      <c r="I16">
        <v>1</v>
      </c>
      <c r="J16">
        <v>100</v>
      </c>
      <c r="K16">
        <v>50</v>
      </c>
      <c r="L16">
        <v>10</v>
      </c>
      <c r="M16" t="s">
        <v>43</v>
      </c>
    </row>
    <row r="17" spans="1:13">
      <c r="A17" t="s">
        <v>46</v>
      </c>
      <c r="B17" s="2" t="str">
        <f>Hyperlink("https://www.diodes.com/datasheet/download/DF02M.pdf")</f>
        <v>https://www.diodes.com/datasheet/download/DF02M.pdf</v>
      </c>
      <c r="C17" t="str">
        <f>Hyperlink("https://www.diodes.com/part/view/DF02M","DF02M")</f>
        <v>DF02M</v>
      </c>
      <c r="D17" t="s">
        <v>40</v>
      </c>
      <c r="E17" t="s">
        <v>15</v>
      </c>
      <c r="F17" t="s">
        <v>16</v>
      </c>
      <c r="G17">
        <v>1.1</v>
      </c>
      <c r="H17">
        <v>25</v>
      </c>
      <c r="I17">
        <v>1</v>
      </c>
      <c r="J17">
        <v>200</v>
      </c>
      <c r="K17">
        <v>50</v>
      </c>
      <c r="L17">
        <v>10</v>
      </c>
      <c r="M17" t="s">
        <v>41</v>
      </c>
    </row>
    <row r="18" spans="1:13">
      <c r="A18" t="s">
        <v>47</v>
      </c>
      <c r="B18" s="2" t="str">
        <f>Hyperlink("https://www.diodes.com/datasheet/download/DF02S.pdf")</f>
        <v>https://www.diodes.com/datasheet/download/DF02S.pdf</v>
      </c>
      <c r="C18" t="str">
        <f>Hyperlink("https://www.diodes.com/part/view/DF02S","DF02S")</f>
        <v>DF02S</v>
      </c>
      <c r="D18" t="s">
        <v>40</v>
      </c>
      <c r="E18" t="s">
        <v>15</v>
      </c>
      <c r="F18" t="s">
        <v>16</v>
      </c>
      <c r="G18">
        <v>1.1</v>
      </c>
      <c r="H18">
        <v>25</v>
      </c>
      <c r="I18">
        <v>1</v>
      </c>
      <c r="J18">
        <v>200</v>
      </c>
      <c r="K18">
        <v>50</v>
      </c>
      <c r="L18">
        <v>10</v>
      </c>
      <c r="M18" t="s">
        <v>43</v>
      </c>
    </row>
    <row r="19" spans="1:13">
      <c r="A19" t="s">
        <v>48</v>
      </c>
      <c r="B19" s="2" t="str">
        <f>Hyperlink("https://www.diodes.com/datasheet/download/DF04M.pdf")</f>
        <v>https://www.diodes.com/datasheet/download/DF04M.pdf</v>
      </c>
      <c r="C19" t="str">
        <f>Hyperlink("https://www.diodes.com/part/view/DF04M","DF04M")</f>
        <v>DF04M</v>
      </c>
      <c r="D19" t="s">
        <v>40</v>
      </c>
      <c r="E19" t="s">
        <v>15</v>
      </c>
      <c r="F19" t="s">
        <v>16</v>
      </c>
      <c r="G19">
        <v>1.1</v>
      </c>
      <c r="H19">
        <v>25</v>
      </c>
      <c r="I19">
        <v>1</v>
      </c>
      <c r="J19">
        <v>400</v>
      </c>
      <c r="K19">
        <v>50</v>
      </c>
      <c r="L19">
        <v>10</v>
      </c>
      <c r="M19" t="s">
        <v>41</v>
      </c>
    </row>
    <row r="20" spans="1:13">
      <c r="A20" t="s">
        <v>49</v>
      </c>
      <c r="B20" s="2" t="str">
        <f>Hyperlink("https://www.diodes.com/datasheet/download/DF04S.pdf")</f>
        <v>https://www.diodes.com/datasheet/download/DF04S.pdf</v>
      </c>
      <c r="C20" t="str">
        <f>Hyperlink("https://www.diodes.com/part/view/DF04S","DF04S")</f>
        <v>DF04S</v>
      </c>
      <c r="D20" t="s">
        <v>40</v>
      </c>
      <c r="E20" t="s">
        <v>15</v>
      </c>
      <c r="F20" t="s">
        <v>16</v>
      </c>
      <c r="G20">
        <v>1.1</v>
      </c>
      <c r="H20">
        <v>25</v>
      </c>
      <c r="I20">
        <v>1</v>
      </c>
      <c r="J20">
        <v>400</v>
      </c>
      <c r="K20">
        <v>50</v>
      </c>
      <c r="L20">
        <v>10</v>
      </c>
      <c r="M20" t="s">
        <v>43</v>
      </c>
    </row>
    <row r="21" spans="1:13">
      <c r="A21" t="s">
        <v>50</v>
      </c>
      <c r="B21" s="2" t="str">
        <f>Hyperlink("https://www.diodes.com/datasheet/download/DF06M.pdf")</f>
        <v>https://www.diodes.com/datasheet/download/DF06M.pdf</v>
      </c>
      <c r="C21" t="str">
        <f>Hyperlink("https://www.diodes.com/part/view/DF06M","DF06M")</f>
        <v>DF06M</v>
      </c>
      <c r="D21" t="s">
        <v>40</v>
      </c>
      <c r="E21" t="s">
        <v>15</v>
      </c>
      <c r="F21" t="s">
        <v>16</v>
      </c>
      <c r="G21">
        <v>1.1</v>
      </c>
      <c r="H21">
        <v>25</v>
      </c>
      <c r="I21">
        <v>1</v>
      </c>
      <c r="J21">
        <v>600</v>
      </c>
      <c r="K21">
        <v>50</v>
      </c>
      <c r="L21">
        <v>10</v>
      </c>
      <c r="M21" t="s">
        <v>41</v>
      </c>
    </row>
    <row r="22" spans="1:13">
      <c r="A22" t="s">
        <v>51</v>
      </c>
      <c r="B22" s="2" t="str">
        <f>Hyperlink("https://www.diodes.com/datasheet/download/DF06M-DF10M+%28LS%29.pdf")</f>
        <v>https://www.diodes.com/datasheet/download/DF06M-DF10M+%28LS%29.pdf</v>
      </c>
      <c r="C22" t="str">
        <f>Hyperlink("https://www.diodes.com/part/view/DF06M%28LS%29","DF06M(LS)")</f>
        <v>DF06M(LS)</v>
      </c>
      <c r="D22" t="s">
        <v>52</v>
      </c>
      <c r="E22" t="s">
        <v>15</v>
      </c>
      <c r="F22" t="s">
        <v>16</v>
      </c>
      <c r="G22">
        <v>1.1</v>
      </c>
      <c r="H22">
        <v>25</v>
      </c>
      <c r="I22">
        <v>1</v>
      </c>
      <c r="J22">
        <v>600</v>
      </c>
      <c r="K22">
        <v>50</v>
      </c>
      <c r="L22">
        <v>10</v>
      </c>
      <c r="M22" t="s">
        <v>53</v>
      </c>
    </row>
    <row r="23" spans="1:13">
      <c r="A23" t="s">
        <v>54</v>
      </c>
      <c r="B23" s="2" t="str">
        <f>Hyperlink("https://www.diodes.com/datasheet/download/DF06S.pdf")</f>
        <v>https://www.diodes.com/datasheet/download/DF06S.pdf</v>
      </c>
      <c r="C23" t="str">
        <f>Hyperlink("https://www.diodes.com/part/view/DF06S","DF06S")</f>
        <v>DF06S</v>
      </c>
      <c r="D23" t="s">
        <v>40</v>
      </c>
      <c r="E23" t="s">
        <v>15</v>
      </c>
      <c r="F23" t="s">
        <v>16</v>
      </c>
      <c r="G23">
        <v>1.1</v>
      </c>
      <c r="H23">
        <v>25</v>
      </c>
      <c r="I23">
        <v>1</v>
      </c>
      <c r="J23">
        <v>600</v>
      </c>
      <c r="K23">
        <v>50</v>
      </c>
      <c r="L23">
        <v>10</v>
      </c>
      <c r="M23" t="s">
        <v>43</v>
      </c>
    </row>
    <row r="24" spans="1:13">
      <c r="A24" t="s">
        <v>55</v>
      </c>
      <c r="B24" s="2" t="str">
        <f>Hyperlink("https://www.diodes.com/datasheet/download/DF06S%28LS%29.pdf")</f>
        <v>https://www.diodes.com/datasheet/download/DF06S%28LS%29.pdf</v>
      </c>
      <c r="C24" t="str">
        <f>Hyperlink("https://www.diodes.com/part/view/DF06S%28LS%29","DF06S(LS)")</f>
        <v>DF06S(LS)</v>
      </c>
      <c r="D24" t="s">
        <v>14</v>
      </c>
      <c r="E24" t="s">
        <v>15</v>
      </c>
      <c r="F24" t="s">
        <v>16</v>
      </c>
      <c r="G24">
        <v>1.1</v>
      </c>
      <c r="H24">
        <v>25</v>
      </c>
      <c r="I24">
        <v>1</v>
      </c>
      <c r="J24">
        <v>600</v>
      </c>
      <c r="K24">
        <v>50</v>
      </c>
      <c r="L24">
        <v>10</v>
      </c>
      <c r="M24" t="s">
        <v>56</v>
      </c>
    </row>
    <row r="25" spans="1:13">
      <c r="A25" t="s">
        <v>57</v>
      </c>
      <c r="B25" s="2" t="str">
        <f>Hyperlink("https://www.diodes.com/datasheet/download/DF08M.pdf")</f>
        <v>https://www.diodes.com/datasheet/download/DF08M.pdf</v>
      </c>
      <c r="C25" t="str">
        <f>Hyperlink("https://www.diodes.com/part/view/DF08M","DF08M")</f>
        <v>DF08M</v>
      </c>
      <c r="D25" t="s">
        <v>40</v>
      </c>
      <c r="E25" t="s">
        <v>15</v>
      </c>
      <c r="F25" t="s">
        <v>16</v>
      </c>
      <c r="G25">
        <v>1.1</v>
      </c>
      <c r="H25">
        <v>25</v>
      </c>
      <c r="I25">
        <v>1</v>
      </c>
      <c r="J25">
        <v>800</v>
      </c>
      <c r="K25">
        <v>50</v>
      </c>
      <c r="L25">
        <v>10</v>
      </c>
      <c r="M25" t="s">
        <v>41</v>
      </c>
    </row>
    <row r="26" spans="1:13">
      <c r="A26" t="s">
        <v>58</v>
      </c>
      <c r="B26" s="2" t="str">
        <f>Hyperlink("https://www.diodes.com/datasheet/download/DF06M-DF10M+%28LS%29.pdf")</f>
        <v>https://www.diodes.com/datasheet/download/DF06M-DF10M+%28LS%29.pdf</v>
      </c>
      <c r="C26" t="str">
        <f>Hyperlink("https://www.diodes.com/part/view/DF08M%28LS%29","DF08M(LS)")</f>
        <v>DF08M(LS)</v>
      </c>
      <c r="D26" t="s">
        <v>52</v>
      </c>
      <c r="E26" t="s">
        <v>15</v>
      </c>
      <c r="F26" t="s">
        <v>16</v>
      </c>
      <c r="G26">
        <v>1.1</v>
      </c>
      <c r="H26">
        <v>25</v>
      </c>
      <c r="I26">
        <v>1</v>
      </c>
      <c r="J26">
        <v>800</v>
      </c>
      <c r="K26">
        <v>50</v>
      </c>
      <c r="L26">
        <v>10</v>
      </c>
      <c r="M26" t="s">
        <v>59</v>
      </c>
    </row>
    <row r="27" spans="1:13">
      <c r="A27" t="s">
        <v>60</v>
      </c>
      <c r="B27" s="2" t="str">
        <f>Hyperlink("https://www.diodes.com/datasheet/download/DF08S.pdf")</f>
        <v>https://www.diodes.com/datasheet/download/DF08S.pdf</v>
      </c>
      <c r="C27" t="str">
        <f>Hyperlink("https://www.diodes.com/part/view/DF08S","DF08S")</f>
        <v>DF08S</v>
      </c>
      <c r="D27" t="s">
        <v>40</v>
      </c>
      <c r="E27" t="s">
        <v>15</v>
      </c>
      <c r="F27" t="s">
        <v>16</v>
      </c>
      <c r="G27">
        <v>1.1</v>
      </c>
      <c r="H27">
        <v>25</v>
      </c>
      <c r="I27">
        <v>1</v>
      </c>
      <c r="J27">
        <v>800</v>
      </c>
      <c r="K27">
        <v>50</v>
      </c>
      <c r="L27">
        <v>10</v>
      </c>
      <c r="M27" t="s">
        <v>43</v>
      </c>
    </row>
    <row r="28" spans="1:13">
      <c r="A28" t="s">
        <v>61</v>
      </c>
      <c r="B28" s="2" t="str">
        <f>Hyperlink("https://www.diodes.com/datasheet/download/DF08S%28LS%29.pdf")</f>
        <v>https://www.diodes.com/datasheet/download/DF08S%28LS%29.pdf</v>
      </c>
      <c r="C28" t="str">
        <f>Hyperlink("https://www.diodes.com/part/view/DF08S%28LS%29","DF08S(LS)")</f>
        <v>DF08S(LS)</v>
      </c>
      <c r="D28" t="s">
        <v>14</v>
      </c>
      <c r="E28" t="s">
        <v>15</v>
      </c>
      <c r="F28" t="s">
        <v>16</v>
      </c>
      <c r="G28">
        <v>1.1</v>
      </c>
      <c r="H28">
        <v>25</v>
      </c>
      <c r="I28">
        <v>1</v>
      </c>
      <c r="J28">
        <v>800</v>
      </c>
      <c r="K28">
        <v>50</v>
      </c>
      <c r="L28">
        <v>10</v>
      </c>
      <c r="M28" t="s">
        <v>56</v>
      </c>
    </row>
    <row r="29" spans="1:13">
      <c r="A29" t="s">
        <v>62</v>
      </c>
      <c r="B29" s="2" t="str">
        <f>Hyperlink("https://www.diodes.com/datasheet/download/DF10M.pdf")</f>
        <v>https://www.diodes.com/datasheet/download/DF10M.pdf</v>
      </c>
      <c r="C29" t="str">
        <f>Hyperlink("https://www.diodes.com/part/view/DF10M","DF10M")</f>
        <v>DF10M</v>
      </c>
      <c r="D29" t="s">
        <v>40</v>
      </c>
      <c r="E29" t="s">
        <v>15</v>
      </c>
      <c r="F29" t="s">
        <v>16</v>
      </c>
      <c r="G29">
        <v>1.1</v>
      </c>
      <c r="H29">
        <v>25</v>
      </c>
      <c r="I29">
        <v>1</v>
      </c>
      <c r="J29">
        <v>1000</v>
      </c>
      <c r="K29">
        <v>50</v>
      </c>
      <c r="L29">
        <v>10</v>
      </c>
      <c r="M29" t="s">
        <v>41</v>
      </c>
    </row>
    <row r="30" spans="1:13">
      <c r="A30" t="s">
        <v>63</v>
      </c>
      <c r="B30" s="2" t="str">
        <f>Hyperlink("https://www.diodes.com/datasheet/download/DF06M-DF10M+%28LS%29.pdf")</f>
        <v>https://www.diodes.com/datasheet/download/DF06M-DF10M+%28LS%29.pdf</v>
      </c>
      <c r="C30" t="str">
        <f>Hyperlink("https://www.diodes.com/part/view/DF10M%28LS%29","DF10M(LS)")</f>
        <v>DF10M(LS)</v>
      </c>
      <c r="D30" t="s">
        <v>52</v>
      </c>
      <c r="E30" t="s">
        <v>15</v>
      </c>
      <c r="F30" t="s">
        <v>16</v>
      </c>
      <c r="G30">
        <v>1.1</v>
      </c>
      <c r="H30">
        <v>25</v>
      </c>
      <c r="I30">
        <v>1</v>
      </c>
      <c r="J30">
        <v>1000</v>
      </c>
      <c r="K30">
        <v>50</v>
      </c>
      <c r="L30">
        <v>10</v>
      </c>
      <c r="M30" t="s">
        <v>64</v>
      </c>
    </row>
    <row r="31" spans="1:13">
      <c r="A31" t="s">
        <v>65</v>
      </c>
      <c r="B31" s="2" t="str">
        <f>Hyperlink("https://www.diodes.com/datasheet/download/DF10S.pdf")</f>
        <v>https://www.diodes.com/datasheet/download/DF10S.pdf</v>
      </c>
      <c r="C31" t="str">
        <f>Hyperlink("https://www.diodes.com/part/view/DF10S","DF10S")</f>
        <v>DF10S</v>
      </c>
      <c r="D31" t="s">
        <v>40</v>
      </c>
      <c r="E31" t="s">
        <v>15</v>
      </c>
      <c r="F31" t="s">
        <v>16</v>
      </c>
      <c r="G31">
        <v>1.1</v>
      </c>
      <c r="H31">
        <v>25</v>
      </c>
      <c r="I31">
        <v>1</v>
      </c>
      <c r="J31">
        <v>1000</v>
      </c>
      <c r="K31">
        <v>50</v>
      </c>
      <c r="L31">
        <v>10</v>
      </c>
      <c r="M31" t="s">
        <v>43</v>
      </c>
    </row>
    <row r="32" spans="1:13">
      <c r="A32" t="s">
        <v>66</v>
      </c>
      <c r="B32" s="2" t="str">
        <f>Hyperlink("https://www.diodes.com/datasheet/download/DF10S%28LS%29.pdf")</f>
        <v>https://www.diodes.com/datasheet/download/DF10S%28LS%29.pdf</v>
      </c>
      <c r="C32" t="str">
        <f>Hyperlink("https://www.diodes.com/part/view/DF10S%28LS%29","DF10S(LS)")</f>
        <v>DF10S(LS)</v>
      </c>
      <c r="D32" t="s">
        <v>14</v>
      </c>
      <c r="E32" t="s">
        <v>15</v>
      </c>
      <c r="F32" t="s">
        <v>16</v>
      </c>
      <c r="G32">
        <v>1.1</v>
      </c>
      <c r="H32">
        <v>25</v>
      </c>
      <c r="I32">
        <v>1</v>
      </c>
      <c r="J32">
        <v>1000</v>
      </c>
      <c r="K32">
        <v>50</v>
      </c>
      <c r="L32">
        <v>10</v>
      </c>
      <c r="M32" t="s">
        <v>56</v>
      </c>
    </row>
    <row r="33" spans="1:13">
      <c r="A33" t="s">
        <v>67</v>
      </c>
      <c r="B33" s="2" t="str">
        <f>Hyperlink("https://www.diodes.com/datasheet/download/DF15005S.pdf")</f>
        <v>https://www.diodes.com/datasheet/download/DF15005S.pdf</v>
      </c>
      <c r="C33" t="str">
        <f>Hyperlink("https://www.diodes.com/part/view/DF15005S","DF15005S")</f>
        <v>DF15005S</v>
      </c>
      <c r="D33" t="s">
        <v>40</v>
      </c>
      <c r="E33" t="s">
        <v>15</v>
      </c>
      <c r="F33" t="s">
        <v>16</v>
      </c>
      <c r="G33">
        <v>1.1</v>
      </c>
      <c r="H33">
        <v>25</v>
      </c>
      <c r="I33">
        <v>1.5</v>
      </c>
      <c r="J33">
        <v>50</v>
      </c>
      <c r="K33">
        <v>50</v>
      </c>
      <c r="L33">
        <v>10</v>
      </c>
      <c r="M33" t="s">
        <v>43</v>
      </c>
    </row>
    <row r="34" spans="1:13">
      <c r="A34" t="s">
        <v>68</v>
      </c>
      <c r="B34" s="2" t="str">
        <f>Hyperlink("https://www.diodes.com/datasheet/download/DF1501S.pdf")</f>
        <v>https://www.diodes.com/datasheet/download/DF1501S.pdf</v>
      </c>
      <c r="C34" t="str">
        <f>Hyperlink("https://www.diodes.com/part/view/DF1501S","DF1501S")</f>
        <v>DF1501S</v>
      </c>
      <c r="D34" t="s">
        <v>40</v>
      </c>
      <c r="E34" t="s">
        <v>15</v>
      </c>
      <c r="F34" t="s">
        <v>16</v>
      </c>
      <c r="G34">
        <v>1.1</v>
      </c>
      <c r="H34">
        <v>25</v>
      </c>
      <c r="I34">
        <v>1.5</v>
      </c>
      <c r="J34">
        <v>100</v>
      </c>
      <c r="K34">
        <v>50</v>
      </c>
      <c r="L34">
        <v>10</v>
      </c>
      <c r="M34" t="s">
        <v>43</v>
      </c>
    </row>
    <row r="35" spans="1:13">
      <c r="A35" t="s">
        <v>69</v>
      </c>
      <c r="B35" s="2" t="str">
        <f>Hyperlink("https://www.diodes.com/datasheet/download/DF1502S.pdf")</f>
        <v>https://www.diodes.com/datasheet/download/DF1502S.pdf</v>
      </c>
      <c r="C35" t="str">
        <f>Hyperlink("https://www.diodes.com/part/view/DF1502S","DF1502S")</f>
        <v>DF1502S</v>
      </c>
      <c r="D35" t="s">
        <v>40</v>
      </c>
      <c r="E35" t="s">
        <v>15</v>
      </c>
      <c r="F35" t="s">
        <v>16</v>
      </c>
      <c r="G35">
        <v>1.1</v>
      </c>
      <c r="H35">
        <v>25</v>
      </c>
      <c r="I35">
        <v>1.5</v>
      </c>
      <c r="J35">
        <v>200</v>
      </c>
      <c r="K35">
        <v>50</v>
      </c>
      <c r="L35">
        <v>10</v>
      </c>
      <c r="M35" t="s">
        <v>43</v>
      </c>
    </row>
    <row r="36" spans="1:13">
      <c r="A36" t="s">
        <v>70</v>
      </c>
      <c r="B36" s="2" t="str">
        <f>Hyperlink("https://www.diodes.com/datasheet/download/DF1504S.pdf")</f>
        <v>https://www.diodes.com/datasheet/download/DF1504S.pdf</v>
      </c>
      <c r="C36" t="str">
        <f>Hyperlink("https://www.diodes.com/part/view/DF1504S","DF1504S")</f>
        <v>DF1504S</v>
      </c>
      <c r="D36" t="s">
        <v>40</v>
      </c>
      <c r="E36" t="s">
        <v>15</v>
      </c>
      <c r="F36" t="s">
        <v>16</v>
      </c>
      <c r="G36">
        <v>1.1</v>
      </c>
      <c r="H36">
        <v>25</v>
      </c>
      <c r="I36">
        <v>1.5</v>
      </c>
      <c r="J36">
        <v>400</v>
      </c>
      <c r="K36">
        <v>50</v>
      </c>
      <c r="L36">
        <v>10</v>
      </c>
      <c r="M36" t="s">
        <v>43</v>
      </c>
    </row>
    <row r="37" spans="1:13">
      <c r="A37" t="s">
        <v>71</v>
      </c>
      <c r="B37" s="2" t="str">
        <f>Hyperlink("https://www.diodes.com/datasheet/download/DF1506M-DF1510M+%28LS%29.pdf")</f>
        <v>https://www.diodes.com/datasheet/download/DF1506M-DF1510M+%28LS%29.pdf</v>
      </c>
      <c r="C37" t="str">
        <f>Hyperlink("https://www.diodes.com/part/view/DF1506M%28LS%29","DF1506M(LS)")</f>
        <v>DF1506M(LS)</v>
      </c>
      <c r="D37" t="s">
        <v>72</v>
      </c>
      <c r="E37" t="s">
        <v>15</v>
      </c>
      <c r="F37" t="s">
        <v>16</v>
      </c>
      <c r="G37">
        <v>1.1</v>
      </c>
      <c r="I37">
        <v>1.5</v>
      </c>
      <c r="J37">
        <v>600</v>
      </c>
      <c r="K37">
        <v>50</v>
      </c>
      <c r="L37">
        <v>10</v>
      </c>
      <c r="M37" t="s">
        <v>73</v>
      </c>
    </row>
    <row r="38" spans="1:13">
      <c r="A38" t="s">
        <v>74</v>
      </c>
      <c r="B38" s="2" t="str">
        <f>Hyperlink("https://www.diodes.com/datasheet/download/DF1506S.pdf")</f>
        <v>https://www.diodes.com/datasheet/download/DF1506S.pdf</v>
      </c>
      <c r="C38" t="str">
        <f>Hyperlink("https://www.diodes.com/part/view/DF1506S","DF1506S")</f>
        <v>DF1506S</v>
      </c>
      <c r="D38" t="s">
        <v>40</v>
      </c>
      <c r="E38" t="s">
        <v>15</v>
      </c>
      <c r="F38" t="s">
        <v>16</v>
      </c>
      <c r="G38">
        <v>1.1</v>
      </c>
      <c r="H38">
        <v>25</v>
      </c>
      <c r="I38">
        <v>1.5</v>
      </c>
      <c r="J38">
        <v>600</v>
      </c>
      <c r="K38">
        <v>50</v>
      </c>
      <c r="L38">
        <v>10</v>
      </c>
      <c r="M38" t="s">
        <v>43</v>
      </c>
    </row>
    <row r="39" spans="1:13">
      <c r="A39" t="s">
        <v>75</v>
      </c>
      <c r="B39" s="2" t="str">
        <f>Hyperlink("https://www.diodes.com/datasheet/download/DF1506M-DF1510M+%28LS%29.pdf")</f>
        <v>https://www.diodes.com/datasheet/download/DF1506M-DF1510M+%28LS%29.pdf</v>
      </c>
      <c r="C39" t="str">
        <f>Hyperlink("https://www.diodes.com/part/view/DF1508M%28LS%29","DF1508M(LS)")</f>
        <v>DF1508M(LS)</v>
      </c>
      <c r="D39" t="s">
        <v>72</v>
      </c>
      <c r="E39" t="s">
        <v>15</v>
      </c>
      <c r="F39" t="s">
        <v>16</v>
      </c>
      <c r="G39">
        <v>1.1</v>
      </c>
      <c r="I39">
        <v>1.5</v>
      </c>
      <c r="J39">
        <v>800</v>
      </c>
      <c r="K39">
        <v>50</v>
      </c>
      <c r="L39">
        <v>10</v>
      </c>
      <c r="M39" t="s">
        <v>76</v>
      </c>
    </row>
    <row r="40" spans="1:13">
      <c r="A40" t="s">
        <v>77</v>
      </c>
      <c r="B40" s="2" t="str">
        <f>Hyperlink("https://www.diodes.com/datasheet/download/DF1508S.pdf")</f>
        <v>https://www.diodes.com/datasheet/download/DF1508S.pdf</v>
      </c>
      <c r="C40" t="str">
        <f>Hyperlink("https://www.diodes.com/part/view/DF1508S","DF1508S")</f>
        <v>DF1508S</v>
      </c>
      <c r="D40" t="s">
        <v>40</v>
      </c>
      <c r="E40" t="s">
        <v>15</v>
      </c>
      <c r="F40" t="s">
        <v>16</v>
      </c>
      <c r="G40">
        <v>1.1</v>
      </c>
      <c r="H40">
        <v>25</v>
      </c>
      <c r="I40">
        <v>1.5</v>
      </c>
      <c r="J40">
        <v>800</v>
      </c>
      <c r="K40">
        <v>50</v>
      </c>
      <c r="L40">
        <v>10</v>
      </c>
      <c r="M40" t="s">
        <v>43</v>
      </c>
    </row>
    <row r="41" spans="1:13">
      <c r="A41" t="s">
        <v>78</v>
      </c>
      <c r="B41" s="2" t="str">
        <f>Hyperlink("https://www.diodes.com/datasheet/download/DF1510S.pdf")</f>
        <v>https://www.diodes.com/datasheet/download/DF1510S.pdf</v>
      </c>
      <c r="C41" t="str">
        <f>Hyperlink("https://www.diodes.com/part/view/DF1510S","DF1510S")</f>
        <v>DF1510S</v>
      </c>
      <c r="D41" t="s">
        <v>40</v>
      </c>
      <c r="E41" t="s">
        <v>15</v>
      </c>
      <c r="F41" t="s">
        <v>16</v>
      </c>
      <c r="G41">
        <v>1.1</v>
      </c>
      <c r="H41">
        <v>25</v>
      </c>
      <c r="I41">
        <v>1.5</v>
      </c>
      <c r="J41">
        <v>1000</v>
      </c>
      <c r="K41">
        <v>50</v>
      </c>
      <c r="L41">
        <v>10</v>
      </c>
      <c r="M41" t="s">
        <v>43</v>
      </c>
    </row>
    <row r="42" spans="1:13">
      <c r="A42" t="s">
        <v>79</v>
      </c>
      <c r="B42" s="2" t="e">
        <v>#N/A</v>
      </c>
      <c r="C42" t="str">
        <f>Hyperlink("https://www.diodes.com/part/view/DF1512S%28LS%29","DF1512S(LS)")</f>
        <v>DF1512S(LS)</v>
      </c>
      <c r="D42" t="s">
        <v>21</v>
      </c>
      <c r="E42" t="s">
        <v>15</v>
      </c>
      <c r="F42" t="s">
        <v>16</v>
      </c>
      <c r="G42">
        <v>1.1</v>
      </c>
      <c r="H42">
        <v>25</v>
      </c>
      <c r="I42">
        <v>1.5</v>
      </c>
      <c r="J42">
        <v>1200</v>
      </c>
      <c r="K42">
        <v>50</v>
      </c>
      <c r="L42">
        <v>10</v>
      </c>
      <c r="M42" t="s">
        <v>80</v>
      </c>
    </row>
    <row r="43" spans="1:13">
      <c r="A43" t="s">
        <v>81</v>
      </c>
      <c r="B43" s="2" t="str">
        <f>Hyperlink("https://www.diodes.com/datasheet/download/DLPA006.pdf")</f>
        <v>https://www.diodes.com/datasheet/download/DLPA006.pdf</v>
      </c>
      <c r="C43" t="str">
        <f>Hyperlink("https://www.diodes.com/part/view/DLPA006","DLPA006")</f>
        <v>DLPA006</v>
      </c>
      <c r="D43" t="s">
        <v>82</v>
      </c>
      <c r="E43" t="s">
        <v>15</v>
      </c>
      <c r="F43" t="s">
        <v>16</v>
      </c>
      <c r="G43">
        <v>1</v>
      </c>
      <c r="H43">
        <v>2</v>
      </c>
      <c r="I43">
        <v>0.16</v>
      </c>
      <c r="J43">
        <v>85</v>
      </c>
      <c r="K43">
        <v>4</v>
      </c>
      <c r="L43">
        <v>0.005</v>
      </c>
      <c r="M43" t="s">
        <v>83</v>
      </c>
    </row>
    <row r="44" spans="1:13">
      <c r="A44" t="s">
        <v>84</v>
      </c>
      <c r="B44" s="2" t="str">
        <f>Hyperlink("https://www.diodes.com/datasheet/download/GBJ10005.pdf")</f>
        <v>https://www.diodes.com/datasheet/download/GBJ10005.pdf</v>
      </c>
      <c r="C44" t="str">
        <f>Hyperlink("https://www.diodes.com/part/view/GBJ10005","GBJ10005")</f>
        <v>GBJ10005</v>
      </c>
      <c r="D44" t="s">
        <v>40</v>
      </c>
      <c r="E44" t="s">
        <v>15</v>
      </c>
      <c r="F44" t="s">
        <v>16</v>
      </c>
      <c r="G44">
        <v>1.05</v>
      </c>
      <c r="H44">
        <v>55</v>
      </c>
      <c r="I44">
        <v>10</v>
      </c>
      <c r="J44">
        <v>50</v>
      </c>
      <c r="K44">
        <v>170</v>
      </c>
      <c r="L44">
        <v>10</v>
      </c>
      <c r="M44" t="s">
        <v>85</v>
      </c>
    </row>
    <row r="45" spans="1:13">
      <c r="A45" t="s">
        <v>86</v>
      </c>
      <c r="B45" s="2" t="str">
        <f>Hyperlink("https://www.diodes.com/datasheet/download/GBJ1001.pdf")</f>
        <v>https://www.diodes.com/datasheet/download/GBJ1001.pdf</v>
      </c>
      <c r="C45" t="str">
        <f>Hyperlink("https://www.diodes.com/part/view/GBJ1001","GBJ1001")</f>
        <v>GBJ1001</v>
      </c>
      <c r="D45" t="s">
        <v>40</v>
      </c>
      <c r="E45" t="s">
        <v>15</v>
      </c>
      <c r="F45" t="s">
        <v>16</v>
      </c>
      <c r="G45">
        <v>1.05</v>
      </c>
      <c r="H45">
        <v>55</v>
      </c>
      <c r="I45">
        <v>10</v>
      </c>
      <c r="J45">
        <v>100</v>
      </c>
      <c r="K45">
        <v>170</v>
      </c>
      <c r="L45">
        <v>10</v>
      </c>
      <c r="M45" t="s">
        <v>85</v>
      </c>
    </row>
    <row r="46" spans="1:13">
      <c r="A46" t="s">
        <v>87</v>
      </c>
      <c r="B46" s="2" t="str">
        <f>Hyperlink("https://www.diodes.com/datasheet/download/GBJ1002.pdf")</f>
        <v>https://www.diodes.com/datasheet/download/GBJ1002.pdf</v>
      </c>
      <c r="C46" t="str">
        <f>Hyperlink("https://www.diodes.com/part/view/GBJ1002","GBJ1002")</f>
        <v>GBJ1002</v>
      </c>
      <c r="D46" t="s">
        <v>40</v>
      </c>
      <c r="E46" t="s">
        <v>15</v>
      </c>
      <c r="F46" t="s">
        <v>16</v>
      </c>
      <c r="G46">
        <v>1.05</v>
      </c>
      <c r="H46">
        <v>55</v>
      </c>
      <c r="I46">
        <v>10</v>
      </c>
      <c r="J46">
        <v>200</v>
      </c>
      <c r="K46">
        <v>170</v>
      </c>
      <c r="L46">
        <v>10</v>
      </c>
      <c r="M46" t="s">
        <v>85</v>
      </c>
    </row>
    <row r="47" spans="1:13">
      <c r="A47" t="s">
        <v>88</v>
      </c>
      <c r="B47" s="2" t="str">
        <f>Hyperlink("https://www.diodes.com/datasheet/download/GBJ1004.pdf")</f>
        <v>https://www.diodes.com/datasheet/download/GBJ1004.pdf</v>
      </c>
      <c r="C47" t="str">
        <f>Hyperlink("https://www.diodes.com/part/view/GBJ1004","GBJ1004")</f>
        <v>GBJ1004</v>
      </c>
      <c r="D47" t="s">
        <v>40</v>
      </c>
      <c r="E47" t="s">
        <v>15</v>
      </c>
      <c r="F47" t="s">
        <v>16</v>
      </c>
      <c r="G47">
        <v>1.05</v>
      </c>
      <c r="H47">
        <v>55</v>
      </c>
      <c r="I47">
        <v>10</v>
      </c>
      <c r="J47">
        <v>400</v>
      </c>
      <c r="K47">
        <v>170</v>
      </c>
      <c r="L47">
        <v>10</v>
      </c>
      <c r="M47" t="s">
        <v>85</v>
      </c>
    </row>
    <row r="48" spans="1:13">
      <c r="A48" t="s">
        <v>89</v>
      </c>
      <c r="B48" s="2" t="str">
        <f>Hyperlink("https://www.diodes.com/datasheet/download/GBJ1006.pdf")</f>
        <v>https://www.diodes.com/datasheet/download/GBJ1006.pdf</v>
      </c>
      <c r="C48" t="str">
        <f>Hyperlink("https://www.diodes.com/part/view/GBJ1006","GBJ1006")</f>
        <v>GBJ1006</v>
      </c>
      <c r="D48" t="s">
        <v>40</v>
      </c>
      <c r="E48" t="s">
        <v>15</v>
      </c>
      <c r="F48" t="s">
        <v>16</v>
      </c>
      <c r="G48">
        <v>1.05</v>
      </c>
      <c r="H48">
        <v>55</v>
      </c>
      <c r="I48">
        <v>10</v>
      </c>
      <c r="J48">
        <v>600</v>
      </c>
      <c r="K48">
        <v>170</v>
      </c>
      <c r="L48">
        <v>10</v>
      </c>
      <c r="M48" t="s">
        <v>85</v>
      </c>
    </row>
    <row r="49" spans="1:13">
      <c r="A49" t="s">
        <v>90</v>
      </c>
      <c r="B49" s="2" t="e">
        <v>#N/A</v>
      </c>
      <c r="C49" t="str">
        <f>Hyperlink("https://www.diodes.com/part/view/GBJ1006%28LS%29","GBJ1006(LS)")</f>
        <v>GBJ1006(LS)</v>
      </c>
      <c r="D49" t="s">
        <v>91</v>
      </c>
      <c r="E49" t="s">
        <v>15</v>
      </c>
      <c r="F49" t="s">
        <v>16</v>
      </c>
      <c r="G49">
        <v>1.05</v>
      </c>
      <c r="H49">
        <v>55</v>
      </c>
      <c r="I49">
        <v>10</v>
      </c>
      <c r="J49">
        <v>600</v>
      </c>
      <c r="K49">
        <v>170</v>
      </c>
      <c r="L49">
        <v>10</v>
      </c>
      <c r="M49" t="s">
        <v>92</v>
      </c>
    </row>
    <row r="50" spans="1:13">
      <c r="A50" t="s">
        <v>93</v>
      </c>
      <c r="B50" s="2" t="str">
        <f>Hyperlink("https://www.diodes.com/datasheet/download/GBJ1008.pdf")</f>
        <v>https://www.diodes.com/datasheet/download/GBJ1008.pdf</v>
      </c>
      <c r="C50" t="str">
        <f>Hyperlink("https://www.diodes.com/part/view/GBJ1008","GBJ1008")</f>
        <v>GBJ1008</v>
      </c>
      <c r="D50" t="s">
        <v>40</v>
      </c>
      <c r="E50" t="s">
        <v>15</v>
      </c>
      <c r="F50" t="s">
        <v>16</v>
      </c>
      <c r="G50">
        <v>1.05</v>
      </c>
      <c r="H50">
        <v>55</v>
      </c>
      <c r="I50">
        <v>10</v>
      </c>
      <c r="J50">
        <v>800</v>
      </c>
      <c r="K50">
        <v>170</v>
      </c>
      <c r="L50">
        <v>10</v>
      </c>
      <c r="M50" t="s">
        <v>85</v>
      </c>
    </row>
    <row r="51" spans="1:13">
      <c r="A51" t="s">
        <v>94</v>
      </c>
      <c r="B51" s="2" t="str">
        <f>Hyperlink("https://www.diodes.com/datasheet/download/GBJ1010.pdf")</f>
        <v>https://www.diodes.com/datasheet/download/GBJ1010.pdf</v>
      </c>
      <c r="C51" t="str">
        <f>Hyperlink("https://www.diodes.com/part/view/GBJ1010","GBJ1010")</f>
        <v>GBJ1010</v>
      </c>
      <c r="D51" t="s">
        <v>40</v>
      </c>
      <c r="E51" t="s">
        <v>15</v>
      </c>
      <c r="F51" t="s">
        <v>16</v>
      </c>
      <c r="G51">
        <v>1.05</v>
      </c>
      <c r="H51">
        <v>55</v>
      </c>
      <c r="I51">
        <v>10</v>
      </c>
      <c r="J51">
        <v>1000</v>
      </c>
      <c r="K51">
        <v>170</v>
      </c>
      <c r="L51">
        <v>10</v>
      </c>
      <c r="M51" t="s">
        <v>85</v>
      </c>
    </row>
    <row r="52" spans="1:13">
      <c r="A52" t="s">
        <v>95</v>
      </c>
      <c r="B52" s="2" t="e">
        <v>#N/A</v>
      </c>
      <c r="C52" t="str">
        <f>Hyperlink("https://www.diodes.com/part/view/GBJ1010%28LS%29","GBJ1010(LS)")</f>
        <v>GBJ1010(LS)</v>
      </c>
      <c r="D52" t="s">
        <v>91</v>
      </c>
      <c r="E52" t="s">
        <v>15</v>
      </c>
      <c r="F52" t="s">
        <v>16</v>
      </c>
      <c r="G52">
        <v>1.05</v>
      </c>
      <c r="H52">
        <v>55</v>
      </c>
      <c r="I52">
        <v>10</v>
      </c>
      <c r="J52">
        <v>1000</v>
      </c>
      <c r="K52">
        <v>170</v>
      </c>
      <c r="L52">
        <v>10</v>
      </c>
      <c r="M52" t="s">
        <v>92</v>
      </c>
    </row>
    <row r="53" spans="1:13">
      <c r="A53" t="s">
        <v>96</v>
      </c>
      <c r="B53" s="2" t="str">
        <f>Hyperlink("https://www.diodes.com/datasheet/download/GBJ15005.pdf")</f>
        <v>https://www.diodes.com/datasheet/download/GBJ15005.pdf</v>
      </c>
      <c r="C53" t="str">
        <f>Hyperlink("https://www.diodes.com/part/view/GBJ15005","GBJ15005")</f>
        <v>GBJ15005</v>
      </c>
      <c r="D53" t="s">
        <v>40</v>
      </c>
      <c r="E53" t="s">
        <v>15</v>
      </c>
      <c r="F53" t="s">
        <v>16</v>
      </c>
      <c r="G53">
        <v>1.05</v>
      </c>
      <c r="H53">
        <v>60</v>
      </c>
      <c r="I53">
        <v>15</v>
      </c>
      <c r="J53">
        <v>50</v>
      </c>
      <c r="K53">
        <v>240</v>
      </c>
      <c r="L53">
        <v>10</v>
      </c>
      <c r="M53" t="s">
        <v>85</v>
      </c>
    </row>
    <row r="54" spans="1:13">
      <c r="A54" t="s">
        <v>97</v>
      </c>
      <c r="B54" s="2" t="str">
        <f>Hyperlink("https://www.diodes.com/datasheet/download/GBJ1501.pdf")</f>
        <v>https://www.diodes.com/datasheet/download/GBJ1501.pdf</v>
      </c>
      <c r="C54" t="str">
        <f>Hyperlink("https://www.diodes.com/part/view/GBJ1501","GBJ1501")</f>
        <v>GBJ1501</v>
      </c>
      <c r="D54" t="s">
        <v>40</v>
      </c>
      <c r="E54" t="s">
        <v>15</v>
      </c>
      <c r="F54" t="s">
        <v>16</v>
      </c>
      <c r="G54">
        <v>1.05</v>
      </c>
      <c r="H54">
        <v>60</v>
      </c>
      <c r="I54">
        <v>15</v>
      </c>
      <c r="J54">
        <v>100</v>
      </c>
      <c r="K54">
        <v>240</v>
      </c>
      <c r="L54">
        <v>10</v>
      </c>
      <c r="M54" t="s">
        <v>85</v>
      </c>
    </row>
    <row r="55" spans="1:13">
      <c r="A55" t="s">
        <v>98</v>
      </c>
      <c r="B55" s="2" t="str">
        <f>Hyperlink("https://www.diodes.com/datasheet/download/GBJ1502.pdf")</f>
        <v>https://www.diodes.com/datasheet/download/GBJ1502.pdf</v>
      </c>
      <c r="C55" t="str">
        <f>Hyperlink("https://www.diodes.com/part/view/GBJ1502","GBJ1502")</f>
        <v>GBJ1502</v>
      </c>
      <c r="D55" t="s">
        <v>40</v>
      </c>
      <c r="E55" t="s">
        <v>15</v>
      </c>
      <c r="F55" t="s">
        <v>16</v>
      </c>
      <c r="G55">
        <v>1.05</v>
      </c>
      <c r="H55">
        <v>60</v>
      </c>
      <c r="I55">
        <v>15</v>
      </c>
      <c r="J55">
        <v>200</v>
      </c>
      <c r="K55">
        <v>240</v>
      </c>
      <c r="L55">
        <v>10</v>
      </c>
      <c r="M55" t="s">
        <v>85</v>
      </c>
    </row>
    <row r="56" spans="1:13">
      <c r="A56" t="s">
        <v>99</v>
      </c>
      <c r="B56" s="2" t="str">
        <f>Hyperlink("https://www.diodes.com/datasheet/download/GBJ1504.pdf")</f>
        <v>https://www.diodes.com/datasheet/download/GBJ1504.pdf</v>
      </c>
      <c r="C56" t="str">
        <f>Hyperlink("https://www.diodes.com/part/view/GBJ1504","GBJ1504")</f>
        <v>GBJ1504</v>
      </c>
      <c r="D56" t="s">
        <v>40</v>
      </c>
      <c r="E56" t="s">
        <v>15</v>
      </c>
      <c r="F56" t="s">
        <v>16</v>
      </c>
      <c r="G56">
        <v>1.05</v>
      </c>
      <c r="H56">
        <v>60</v>
      </c>
      <c r="I56">
        <v>15</v>
      </c>
      <c r="J56">
        <v>400</v>
      </c>
      <c r="K56">
        <v>240</v>
      </c>
      <c r="L56">
        <v>10</v>
      </c>
      <c r="M56" t="s">
        <v>85</v>
      </c>
    </row>
    <row r="57" spans="1:13">
      <c r="A57" t="s">
        <v>100</v>
      </c>
      <c r="B57" s="2" t="str">
        <f>Hyperlink("https://www.diodes.com/datasheet/download/GBJ1506.pdf")</f>
        <v>https://www.diodes.com/datasheet/download/GBJ1506.pdf</v>
      </c>
      <c r="C57" t="str">
        <f>Hyperlink("https://www.diodes.com/part/view/GBJ1506","GBJ1506")</f>
        <v>GBJ1506</v>
      </c>
      <c r="D57" t="s">
        <v>40</v>
      </c>
      <c r="E57" t="s">
        <v>15</v>
      </c>
      <c r="F57" t="s">
        <v>16</v>
      </c>
      <c r="G57">
        <v>1.05</v>
      </c>
      <c r="H57">
        <v>60</v>
      </c>
      <c r="I57">
        <v>15</v>
      </c>
      <c r="J57">
        <v>600</v>
      </c>
      <c r="K57">
        <v>240</v>
      </c>
      <c r="L57">
        <v>10</v>
      </c>
      <c r="M57" t="s">
        <v>85</v>
      </c>
    </row>
    <row r="58" spans="1:13">
      <c r="A58" t="s">
        <v>101</v>
      </c>
      <c r="B58" s="2" t="str">
        <f>Hyperlink("https://www.diodes.com/datasheet/download/GBJ1506N+.pdf")</f>
        <v>https://www.diodes.com/datasheet/download/GBJ1506N+.pdf</v>
      </c>
      <c r="C58" t="str">
        <f>Hyperlink("https://www.diodes.com/part/view/GBJ1506N","GBJ1506N")</f>
        <v>GBJ1506N</v>
      </c>
      <c r="D58" t="s">
        <v>102</v>
      </c>
      <c r="E58" t="s">
        <v>15</v>
      </c>
      <c r="F58" t="s">
        <v>24</v>
      </c>
      <c r="G58">
        <v>1.05</v>
      </c>
      <c r="I58">
        <v>15</v>
      </c>
      <c r="J58">
        <v>600</v>
      </c>
      <c r="K58">
        <v>240</v>
      </c>
      <c r="L58">
        <v>1</v>
      </c>
      <c r="M58" t="s">
        <v>85</v>
      </c>
    </row>
    <row r="59" spans="1:13">
      <c r="A59" t="s">
        <v>103</v>
      </c>
      <c r="B59" s="2" t="str">
        <f>Hyperlink("https://www.diodes.com/datasheet/download/GBJ1508.pdf")</f>
        <v>https://www.diodes.com/datasheet/download/GBJ1508.pdf</v>
      </c>
      <c r="C59" t="str">
        <f>Hyperlink("https://www.diodes.com/part/view/GBJ1508","GBJ1508")</f>
        <v>GBJ1508</v>
      </c>
      <c r="D59" t="s">
        <v>40</v>
      </c>
      <c r="E59" t="s">
        <v>15</v>
      </c>
      <c r="F59" t="s">
        <v>16</v>
      </c>
      <c r="G59">
        <v>1.05</v>
      </c>
      <c r="H59">
        <v>60</v>
      </c>
      <c r="I59">
        <v>15</v>
      </c>
      <c r="J59">
        <v>800</v>
      </c>
      <c r="K59">
        <v>240</v>
      </c>
      <c r="L59">
        <v>10</v>
      </c>
      <c r="M59" t="s">
        <v>85</v>
      </c>
    </row>
    <row r="60" spans="1:13">
      <c r="A60" t="s">
        <v>104</v>
      </c>
      <c r="B60" s="2" t="str">
        <f>Hyperlink("https://www.diodes.com/datasheet/download/GBJ1510.pdf")</f>
        <v>https://www.diodes.com/datasheet/download/GBJ1510.pdf</v>
      </c>
      <c r="C60" t="str">
        <f>Hyperlink("https://www.diodes.com/part/view/GBJ1510","GBJ1510")</f>
        <v>GBJ1510</v>
      </c>
      <c r="D60" t="s">
        <v>40</v>
      </c>
      <c r="E60" t="s">
        <v>15</v>
      </c>
      <c r="F60" t="s">
        <v>16</v>
      </c>
      <c r="G60">
        <v>1.05</v>
      </c>
      <c r="H60">
        <v>60</v>
      </c>
      <c r="I60">
        <v>15</v>
      </c>
      <c r="J60">
        <v>1000</v>
      </c>
      <c r="K60">
        <v>240</v>
      </c>
      <c r="L60">
        <v>10</v>
      </c>
      <c r="M60" t="s">
        <v>85</v>
      </c>
    </row>
    <row r="61" spans="1:13">
      <c r="A61" t="s">
        <v>105</v>
      </c>
      <c r="B61" s="2" t="e">
        <v>#N/A</v>
      </c>
      <c r="C61" t="str">
        <f>Hyperlink("https://www.diodes.com/part/view/GBJ1510%28LS%29","GBJ1510(LS)")</f>
        <v>GBJ1510(LS)</v>
      </c>
      <c r="D61" t="s">
        <v>102</v>
      </c>
      <c r="E61" t="s">
        <v>15</v>
      </c>
      <c r="F61" t="s">
        <v>16</v>
      </c>
      <c r="G61">
        <v>1.05</v>
      </c>
      <c r="H61">
        <v>80</v>
      </c>
      <c r="I61">
        <v>15</v>
      </c>
      <c r="J61">
        <v>1000</v>
      </c>
      <c r="K61">
        <v>240</v>
      </c>
      <c r="L61">
        <v>10</v>
      </c>
      <c r="M61" t="s">
        <v>92</v>
      </c>
    </row>
    <row r="62" spans="1:13">
      <c r="A62" t="s">
        <v>106</v>
      </c>
      <c r="B62" s="2" t="str">
        <f>Hyperlink("https://www.diodes.com/datasheet/download/GBJ15JL.pdf")</f>
        <v>https://www.diodes.com/datasheet/download/GBJ15JL.pdf</v>
      </c>
      <c r="C62" t="str">
        <f>Hyperlink("https://www.diodes.com/part/view/GBJ15JL","GBJ15JL")</f>
        <v>GBJ15JL</v>
      </c>
      <c r="D62" t="s">
        <v>107</v>
      </c>
      <c r="E62" t="s">
        <v>15</v>
      </c>
      <c r="F62" t="s">
        <v>24</v>
      </c>
      <c r="G62">
        <v>0.9</v>
      </c>
      <c r="I62">
        <v>15</v>
      </c>
      <c r="J62">
        <v>600</v>
      </c>
      <c r="K62">
        <v>200</v>
      </c>
      <c r="L62">
        <v>10</v>
      </c>
      <c r="M62" t="s">
        <v>85</v>
      </c>
    </row>
    <row r="63" spans="1:13">
      <c r="A63" t="s">
        <v>108</v>
      </c>
      <c r="B63" s="2" t="str">
        <f>Hyperlink("https://www.diodes.com/datasheet/download/GBJ15V10+.pdf")</f>
        <v>https://www.diodes.com/datasheet/download/GBJ15V10+.pdf</v>
      </c>
      <c r="C63" t="str">
        <f>Hyperlink("https://www.diodes.com/part/view/GBJ15V10","GBJ15V10")</f>
        <v>GBJ15V10</v>
      </c>
      <c r="D63" t="s">
        <v>109</v>
      </c>
      <c r="E63" t="s">
        <v>15</v>
      </c>
      <c r="F63" t="s">
        <v>24</v>
      </c>
      <c r="G63">
        <v>0.92</v>
      </c>
      <c r="H63">
        <v>137</v>
      </c>
      <c r="I63">
        <v>15</v>
      </c>
      <c r="J63">
        <v>1000</v>
      </c>
      <c r="K63">
        <v>400</v>
      </c>
      <c r="L63">
        <v>5</v>
      </c>
      <c r="M63" t="s">
        <v>85</v>
      </c>
    </row>
    <row r="64" spans="1:13">
      <c r="A64" t="s">
        <v>110</v>
      </c>
      <c r="B64" s="2" t="str">
        <f>Hyperlink("https://www.diodes.com/datasheet/download/GBJ20005.pdf")</f>
        <v>https://www.diodes.com/datasheet/download/GBJ20005.pdf</v>
      </c>
      <c r="C64" t="str">
        <f>Hyperlink("https://www.diodes.com/part/view/GBJ20005","GBJ20005")</f>
        <v>GBJ20005</v>
      </c>
      <c r="D64" t="s">
        <v>40</v>
      </c>
      <c r="E64" t="s">
        <v>15</v>
      </c>
      <c r="F64" t="s">
        <v>16</v>
      </c>
      <c r="G64">
        <v>1.05</v>
      </c>
      <c r="H64">
        <v>60</v>
      </c>
      <c r="I64">
        <v>20</v>
      </c>
      <c r="J64">
        <v>50</v>
      </c>
      <c r="K64">
        <v>240</v>
      </c>
      <c r="L64">
        <v>10</v>
      </c>
      <c r="M64" t="s">
        <v>85</v>
      </c>
    </row>
    <row r="65" spans="1:13">
      <c r="A65" t="s">
        <v>111</v>
      </c>
      <c r="B65" s="2" t="str">
        <f>Hyperlink("https://www.diodes.com/datasheet/download/GBJ2001.pdf")</f>
        <v>https://www.diodes.com/datasheet/download/GBJ2001.pdf</v>
      </c>
      <c r="C65" t="str">
        <f>Hyperlink("https://www.diodes.com/part/view/GBJ2001","GBJ2001")</f>
        <v>GBJ2001</v>
      </c>
      <c r="D65" t="s">
        <v>40</v>
      </c>
      <c r="E65" t="s">
        <v>15</v>
      </c>
      <c r="F65" t="s">
        <v>16</v>
      </c>
      <c r="G65">
        <v>1.05</v>
      </c>
      <c r="H65">
        <v>60</v>
      </c>
      <c r="I65">
        <v>20</v>
      </c>
      <c r="J65">
        <v>100</v>
      </c>
      <c r="K65">
        <v>240</v>
      </c>
      <c r="L65">
        <v>10</v>
      </c>
      <c r="M65" t="s">
        <v>85</v>
      </c>
    </row>
    <row r="66" spans="1:13">
      <c r="A66" t="s">
        <v>112</v>
      </c>
      <c r="B66" s="2" t="str">
        <f>Hyperlink("https://www.diodes.com/datasheet/download/GBJ2002.pdf")</f>
        <v>https://www.diodes.com/datasheet/download/GBJ2002.pdf</v>
      </c>
      <c r="C66" t="str">
        <f>Hyperlink("https://www.diodes.com/part/view/GBJ2002","GBJ2002")</f>
        <v>GBJ2002</v>
      </c>
      <c r="D66" t="s">
        <v>40</v>
      </c>
      <c r="E66" t="s">
        <v>15</v>
      </c>
      <c r="F66" t="s">
        <v>16</v>
      </c>
      <c r="G66">
        <v>1.05</v>
      </c>
      <c r="H66">
        <v>60</v>
      </c>
      <c r="I66">
        <v>20</v>
      </c>
      <c r="J66">
        <v>200</v>
      </c>
      <c r="K66">
        <v>240</v>
      </c>
      <c r="L66">
        <v>10</v>
      </c>
      <c r="M66" t="s">
        <v>85</v>
      </c>
    </row>
    <row r="67" spans="1:13">
      <c r="A67" t="s">
        <v>113</v>
      </c>
      <c r="B67" s="2" t="str">
        <f>Hyperlink("https://www.diodes.com/datasheet/download/GBJ2004.pdf")</f>
        <v>https://www.diodes.com/datasheet/download/GBJ2004.pdf</v>
      </c>
      <c r="C67" t="str">
        <f>Hyperlink("https://www.diodes.com/part/view/GBJ2004","GBJ2004")</f>
        <v>GBJ2004</v>
      </c>
      <c r="D67" t="s">
        <v>40</v>
      </c>
      <c r="E67" t="s">
        <v>15</v>
      </c>
      <c r="F67" t="s">
        <v>16</v>
      </c>
      <c r="G67">
        <v>1.05</v>
      </c>
      <c r="H67">
        <v>60</v>
      </c>
      <c r="I67">
        <v>20</v>
      </c>
      <c r="J67">
        <v>400</v>
      </c>
      <c r="K67">
        <v>240</v>
      </c>
      <c r="L67">
        <v>10</v>
      </c>
      <c r="M67" t="s">
        <v>85</v>
      </c>
    </row>
    <row r="68" spans="1:13">
      <c r="A68" t="s">
        <v>114</v>
      </c>
      <c r="B68" s="2" t="str">
        <f>Hyperlink("https://www.diodes.com/datasheet/download/GBJ2006.pdf")</f>
        <v>https://www.diodes.com/datasheet/download/GBJ2006.pdf</v>
      </c>
      <c r="C68" t="str">
        <f>Hyperlink("https://www.diodes.com/part/view/GBJ2006","GBJ2006")</f>
        <v>GBJ2006</v>
      </c>
      <c r="D68" t="s">
        <v>40</v>
      </c>
      <c r="E68" t="s">
        <v>15</v>
      </c>
      <c r="F68" t="s">
        <v>16</v>
      </c>
      <c r="G68">
        <v>1.05</v>
      </c>
      <c r="H68">
        <v>60</v>
      </c>
      <c r="I68">
        <v>20</v>
      </c>
      <c r="J68">
        <v>600</v>
      </c>
      <c r="K68">
        <v>240</v>
      </c>
      <c r="L68">
        <v>10</v>
      </c>
      <c r="M68" t="s">
        <v>85</v>
      </c>
    </row>
    <row r="69" spans="1:13">
      <c r="A69" t="s">
        <v>115</v>
      </c>
      <c r="B69" s="2" t="str">
        <f>Hyperlink("https://www.diodes.com/datasheet/download/GBJ2008.pdf")</f>
        <v>https://www.diodes.com/datasheet/download/GBJ2008.pdf</v>
      </c>
      <c r="C69" t="str">
        <f>Hyperlink("https://www.diodes.com/part/view/GBJ2008","GBJ2008")</f>
        <v>GBJ2008</v>
      </c>
      <c r="D69" t="s">
        <v>40</v>
      </c>
      <c r="E69" t="s">
        <v>15</v>
      </c>
      <c r="F69" t="s">
        <v>16</v>
      </c>
      <c r="G69">
        <v>1.05</v>
      </c>
      <c r="H69">
        <v>60</v>
      </c>
      <c r="I69">
        <v>20</v>
      </c>
      <c r="J69">
        <v>800</v>
      </c>
      <c r="K69">
        <v>240</v>
      </c>
      <c r="L69">
        <v>10</v>
      </c>
      <c r="M69" t="s">
        <v>85</v>
      </c>
    </row>
    <row r="70" spans="1:13">
      <c r="A70" t="s">
        <v>116</v>
      </c>
      <c r="B70" s="2" t="e">
        <v>#N/A</v>
      </c>
      <c r="C70" t="str">
        <f>Hyperlink("https://www.diodes.com/part/view/GBJ2008%28LS%29","GBJ2008(LS)")</f>
        <v>GBJ2008(LS)</v>
      </c>
      <c r="D70" t="s">
        <v>117</v>
      </c>
      <c r="E70" t="s">
        <v>15</v>
      </c>
      <c r="F70" t="s">
        <v>16</v>
      </c>
      <c r="G70">
        <v>1.05</v>
      </c>
      <c r="H70">
        <v>80</v>
      </c>
      <c r="I70">
        <v>20</v>
      </c>
      <c r="J70">
        <v>800</v>
      </c>
      <c r="K70">
        <v>240</v>
      </c>
      <c r="L70">
        <v>10</v>
      </c>
      <c r="M70" t="s">
        <v>92</v>
      </c>
    </row>
    <row r="71" spans="1:13">
      <c r="A71" t="s">
        <v>118</v>
      </c>
      <c r="B71" s="2" t="str">
        <f>Hyperlink("https://www.diodes.com/datasheet/download/GBJ2010.pdf")</f>
        <v>https://www.diodes.com/datasheet/download/GBJ2010.pdf</v>
      </c>
      <c r="C71" t="str">
        <f>Hyperlink("https://www.diodes.com/part/view/GBJ2010","GBJ2010")</f>
        <v>GBJ2010</v>
      </c>
      <c r="D71" t="s">
        <v>40</v>
      </c>
      <c r="E71" t="s">
        <v>15</v>
      </c>
      <c r="F71" t="s">
        <v>16</v>
      </c>
      <c r="G71">
        <v>1.05</v>
      </c>
      <c r="H71">
        <v>60</v>
      </c>
      <c r="I71">
        <v>20</v>
      </c>
      <c r="J71">
        <v>1000</v>
      </c>
      <c r="K71">
        <v>240</v>
      </c>
      <c r="L71">
        <v>10</v>
      </c>
      <c r="M71" t="s">
        <v>85</v>
      </c>
    </row>
    <row r="72" spans="1:13">
      <c r="A72" t="s">
        <v>119</v>
      </c>
      <c r="B72" s="2" t="e">
        <v>#N/A</v>
      </c>
      <c r="C72" t="str">
        <f>Hyperlink("https://www.diodes.com/part/view/GBJ2010%28LS%29","GBJ2010(LS)")</f>
        <v>GBJ2010(LS)</v>
      </c>
      <c r="D72" t="s">
        <v>117</v>
      </c>
      <c r="E72" t="s">
        <v>15</v>
      </c>
      <c r="F72" t="s">
        <v>16</v>
      </c>
      <c r="G72">
        <v>1.05</v>
      </c>
      <c r="H72">
        <v>80</v>
      </c>
      <c r="I72">
        <v>20</v>
      </c>
      <c r="J72">
        <v>1000</v>
      </c>
      <c r="K72">
        <v>240</v>
      </c>
      <c r="L72">
        <v>10</v>
      </c>
      <c r="M72" t="s">
        <v>92</v>
      </c>
    </row>
    <row r="73" spans="1:13">
      <c r="A73" t="s">
        <v>120</v>
      </c>
      <c r="B73" s="2" t="str">
        <f>Hyperlink("https://www.diodes.com/datasheet/download/GBJ25005.pdf")</f>
        <v>https://www.diodes.com/datasheet/download/GBJ25005.pdf</v>
      </c>
      <c r="C73" t="str">
        <f>Hyperlink("https://www.diodes.com/part/view/GBJ25005","GBJ25005")</f>
        <v>GBJ25005</v>
      </c>
      <c r="D73" t="s">
        <v>40</v>
      </c>
      <c r="E73" t="s">
        <v>15</v>
      </c>
      <c r="F73" t="s">
        <v>16</v>
      </c>
      <c r="G73">
        <v>1.05</v>
      </c>
      <c r="H73">
        <v>85</v>
      </c>
      <c r="I73">
        <v>25</v>
      </c>
      <c r="J73">
        <v>50</v>
      </c>
      <c r="K73">
        <v>350</v>
      </c>
      <c r="L73">
        <v>10</v>
      </c>
      <c r="M73" t="s">
        <v>85</v>
      </c>
    </row>
    <row r="74" spans="1:13">
      <c r="A74" t="s">
        <v>121</v>
      </c>
      <c r="B74" s="2" t="str">
        <f>Hyperlink("https://www.diodes.com/datasheet/download/GBJ2501.pdf")</f>
        <v>https://www.diodes.com/datasheet/download/GBJ2501.pdf</v>
      </c>
      <c r="C74" t="str">
        <f>Hyperlink("https://www.diodes.com/part/view/GBJ2501","GBJ2501")</f>
        <v>GBJ2501</v>
      </c>
      <c r="D74" t="s">
        <v>40</v>
      </c>
      <c r="E74" t="s">
        <v>15</v>
      </c>
      <c r="F74" t="s">
        <v>16</v>
      </c>
      <c r="G74">
        <v>1.05</v>
      </c>
      <c r="H74">
        <v>85</v>
      </c>
      <c r="I74">
        <v>25</v>
      </c>
      <c r="J74">
        <v>100</v>
      </c>
      <c r="K74">
        <v>350</v>
      </c>
      <c r="L74">
        <v>10</v>
      </c>
      <c r="M74" t="s">
        <v>85</v>
      </c>
    </row>
    <row r="75" spans="1:13">
      <c r="A75" t="s">
        <v>122</v>
      </c>
      <c r="B75" s="2" t="str">
        <f>Hyperlink("https://www.diodes.com/datasheet/download/GBJ2502.pdf")</f>
        <v>https://www.diodes.com/datasheet/download/GBJ2502.pdf</v>
      </c>
      <c r="C75" t="str">
        <f>Hyperlink("https://www.diodes.com/part/view/GBJ2502","GBJ2502")</f>
        <v>GBJ2502</v>
      </c>
      <c r="D75" t="s">
        <v>40</v>
      </c>
      <c r="E75" t="s">
        <v>15</v>
      </c>
      <c r="F75" t="s">
        <v>16</v>
      </c>
      <c r="G75">
        <v>1.05</v>
      </c>
      <c r="H75">
        <v>85</v>
      </c>
      <c r="I75">
        <v>25</v>
      </c>
      <c r="J75">
        <v>200</v>
      </c>
      <c r="K75">
        <v>350</v>
      </c>
      <c r="L75">
        <v>10</v>
      </c>
      <c r="M75" t="s">
        <v>85</v>
      </c>
    </row>
    <row r="76" spans="1:13">
      <c r="A76" t="s">
        <v>123</v>
      </c>
      <c r="B76" s="2" t="str">
        <f>Hyperlink("https://www.diodes.com/datasheet/download/GBJ2504.pdf")</f>
        <v>https://www.diodes.com/datasheet/download/GBJ2504.pdf</v>
      </c>
      <c r="C76" t="str">
        <f>Hyperlink("https://www.diodes.com/part/view/GBJ2504","GBJ2504")</f>
        <v>GBJ2504</v>
      </c>
      <c r="D76" t="s">
        <v>40</v>
      </c>
      <c r="E76" t="s">
        <v>15</v>
      </c>
      <c r="F76" t="s">
        <v>16</v>
      </c>
      <c r="G76">
        <v>1.05</v>
      </c>
      <c r="H76">
        <v>85</v>
      </c>
      <c r="I76">
        <v>25</v>
      </c>
      <c r="J76">
        <v>400</v>
      </c>
      <c r="K76">
        <v>350</v>
      </c>
      <c r="L76">
        <v>10</v>
      </c>
      <c r="M76" t="s">
        <v>85</v>
      </c>
    </row>
    <row r="77" spans="1:13">
      <c r="A77" t="s">
        <v>124</v>
      </c>
      <c r="B77" s="2" t="str">
        <f>Hyperlink("https://www.diodes.com/datasheet/download/GBJ2506.pdf")</f>
        <v>https://www.diodes.com/datasheet/download/GBJ2506.pdf</v>
      </c>
      <c r="C77" t="str">
        <f>Hyperlink("https://www.diodes.com/part/view/GBJ2506","GBJ2506")</f>
        <v>GBJ2506</v>
      </c>
      <c r="D77" t="s">
        <v>40</v>
      </c>
      <c r="E77" t="s">
        <v>15</v>
      </c>
      <c r="F77" t="s">
        <v>16</v>
      </c>
      <c r="G77">
        <v>1.05</v>
      </c>
      <c r="H77">
        <v>85</v>
      </c>
      <c r="I77">
        <v>25</v>
      </c>
      <c r="J77">
        <v>600</v>
      </c>
      <c r="K77">
        <v>350</v>
      </c>
      <c r="L77">
        <v>10</v>
      </c>
      <c r="M77" t="s">
        <v>85</v>
      </c>
    </row>
    <row r="78" spans="1:13">
      <c r="A78" t="s">
        <v>125</v>
      </c>
      <c r="B78" s="2" t="str">
        <f>Hyperlink("https://www.diodes.com/datasheet/download/GBJ2508.pdf")</f>
        <v>https://www.diodes.com/datasheet/download/GBJ2508.pdf</v>
      </c>
      <c r="C78" t="str">
        <f>Hyperlink("https://www.diodes.com/part/view/GBJ2508","GBJ2508")</f>
        <v>GBJ2508</v>
      </c>
      <c r="D78" t="s">
        <v>40</v>
      </c>
      <c r="E78" t="s">
        <v>15</v>
      </c>
      <c r="F78" t="s">
        <v>16</v>
      </c>
      <c r="G78">
        <v>1.05</v>
      </c>
      <c r="H78">
        <v>85</v>
      </c>
      <c r="I78">
        <v>25</v>
      </c>
      <c r="J78">
        <v>800</v>
      </c>
      <c r="K78">
        <v>350</v>
      </c>
      <c r="L78">
        <v>10</v>
      </c>
      <c r="M78" t="s">
        <v>85</v>
      </c>
    </row>
    <row r="79" spans="1:13">
      <c r="A79" t="s">
        <v>126</v>
      </c>
      <c r="B79" s="2" t="str">
        <f>Hyperlink("https://www.diodes.com/datasheet/download/GBJ2510.pdf")</f>
        <v>https://www.diodes.com/datasheet/download/GBJ2510.pdf</v>
      </c>
      <c r="C79" t="str">
        <f>Hyperlink("https://www.diodes.com/part/view/GBJ2510","GBJ2510")</f>
        <v>GBJ2510</v>
      </c>
      <c r="D79" t="s">
        <v>40</v>
      </c>
      <c r="E79" t="s">
        <v>15</v>
      </c>
      <c r="F79" t="s">
        <v>16</v>
      </c>
      <c r="G79">
        <v>1.05</v>
      </c>
      <c r="H79">
        <v>85</v>
      </c>
      <c r="I79">
        <v>25</v>
      </c>
      <c r="J79">
        <v>1000</v>
      </c>
      <c r="K79">
        <v>350</v>
      </c>
      <c r="L79">
        <v>10</v>
      </c>
      <c r="M79" t="s">
        <v>85</v>
      </c>
    </row>
    <row r="80" spans="1:13">
      <c r="A80" t="s">
        <v>127</v>
      </c>
      <c r="B80" s="2" t="e">
        <v>#N/A</v>
      </c>
      <c r="C80" t="str">
        <f>Hyperlink("https://www.diodes.com/part/view/GBJ2510%28LS%29","GBJ2510(LS)")</f>
        <v>GBJ2510(LS)</v>
      </c>
      <c r="D80" t="s">
        <v>128</v>
      </c>
      <c r="E80" t="s">
        <v>15</v>
      </c>
      <c r="F80" t="s">
        <v>16</v>
      </c>
      <c r="G80">
        <v>1.05</v>
      </c>
      <c r="H80">
        <v>85</v>
      </c>
      <c r="I80">
        <v>25</v>
      </c>
      <c r="J80">
        <v>1000</v>
      </c>
      <c r="K80">
        <v>350</v>
      </c>
      <c r="L80">
        <v>10</v>
      </c>
      <c r="M80" t="s">
        <v>92</v>
      </c>
    </row>
    <row r="81" spans="1:13">
      <c r="A81" t="s">
        <v>129</v>
      </c>
      <c r="B81" s="2" t="str">
        <f>Hyperlink("https://www.diodes.com/datasheet/download/GBJ25JL.pdf")</f>
        <v>https://www.diodes.com/datasheet/download/GBJ25JL.pdf</v>
      </c>
      <c r="C81" t="str">
        <f>Hyperlink("https://www.diodes.com/part/view/GBJ25JL","GBJ25JL")</f>
        <v>GBJ25JL</v>
      </c>
      <c r="D81" t="s">
        <v>130</v>
      </c>
      <c r="E81" t="s">
        <v>15</v>
      </c>
      <c r="F81" t="s">
        <v>24</v>
      </c>
      <c r="G81">
        <v>0.92</v>
      </c>
      <c r="H81">
        <v>150</v>
      </c>
      <c r="I81">
        <v>25</v>
      </c>
      <c r="J81">
        <v>600</v>
      </c>
      <c r="K81">
        <v>320</v>
      </c>
      <c r="L81">
        <v>10</v>
      </c>
      <c r="M81" t="s">
        <v>85</v>
      </c>
    </row>
    <row r="82" spans="1:13">
      <c r="A82" t="s">
        <v>131</v>
      </c>
      <c r="B82" s="2" t="str">
        <f>Hyperlink("https://www.diodes.com/datasheet/download/GBJ25KH+.pdf")</f>
        <v>https://www.diodes.com/datasheet/download/GBJ25KH+.pdf</v>
      </c>
      <c r="C82" t="str">
        <f>Hyperlink("https://www.diodes.com/part/view/GBJ25KH","GBJ25KH")</f>
        <v>GBJ25KH</v>
      </c>
      <c r="D82" t="s">
        <v>132</v>
      </c>
      <c r="E82" t="s">
        <v>15</v>
      </c>
      <c r="F82" t="s">
        <v>24</v>
      </c>
      <c r="G82">
        <v>1.05</v>
      </c>
      <c r="H82">
        <v>83</v>
      </c>
      <c r="I82">
        <v>25</v>
      </c>
      <c r="J82">
        <v>800</v>
      </c>
      <c r="K82">
        <v>350</v>
      </c>
      <c r="L82">
        <v>10</v>
      </c>
      <c r="M82" t="s">
        <v>85</v>
      </c>
    </row>
    <row r="83" spans="1:13">
      <c r="A83" t="s">
        <v>133</v>
      </c>
      <c r="B83" s="2" t="str">
        <f>Hyperlink("https://www.diodes.com/datasheet/download/GBJ25L08.pdf")</f>
        <v>https://www.diodes.com/datasheet/download/GBJ25L08.pdf</v>
      </c>
      <c r="C83" t="str">
        <f>Hyperlink("https://www.diodes.com/part/view/GBJ25L08","GBJ25L08")</f>
        <v>GBJ25L08</v>
      </c>
      <c r="D83" t="s">
        <v>134</v>
      </c>
      <c r="E83" t="s">
        <v>15</v>
      </c>
      <c r="F83" t="s">
        <v>16</v>
      </c>
      <c r="G83">
        <v>0.9</v>
      </c>
      <c r="H83">
        <v>250</v>
      </c>
      <c r="I83">
        <v>25</v>
      </c>
      <c r="J83">
        <v>800</v>
      </c>
      <c r="K83">
        <v>320</v>
      </c>
      <c r="L83">
        <v>10</v>
      </c>
      <c r="M83" t="s">
        <v>85</v>
      </c>
    </row>
    <row r="84" spans="1:13">
      <c r="A84" t="s">
        <v>135</v>
      </c>
      <c r="B84" s="2" t="str">
        <f>Hyperlink("https://www.diodes.com/datasheet/download/GBJ25V08.pdf")</f>
        <v>https://www.diodes.com/datasheet/download/GBJ25V08.pdf</v>
      </c>
      <c r="C84" t="str">
        <f>Hyperlink("https://www.diodes.com/part/view/GBJ25V08","GBJ25V08")</f>
        <v>GBJ25V08</v>
      </c>
      <c r="D84" t="s">
        <v>136</v>
      </c>
      <c r="E84" t="s">
        <v>15</v>
      </c>
      <c r="F84" t="s">
        <v>24</v>
      </c>
      <c r="G84">
        <v>0.94</v>
      </c>
      <c r="H84">
        <v>168</v>
      </c>
      <c r="I84">
        <v>25</v>
      </c>
      <c r="J84">
        <v>800</v>
      </c>
      <c r="K84">
        <v>600</v>
      </c>
      <c r="L84">
        <v>5</v>
      </c>
      <c r="M84" t="s">
        <v>85</v>
      </c>
    </row>
    <row r="85" spans="1:13">
      <c r="A85" t="s">
        <v>137</v>
      </c>
      <c r="B85" s="2" t="str">
        <f>Hyperlink("https://www.diodes.com/datasheet/download/GBJ3506.pdf")</f>
        <v>https://www.diodes.com/datasheet/download/GBJ3506.pdf</v>
      </c>
      <c r="C85" t="str">
        <f>Hyperlink("https://www.diodes.com/part/view/GBJ3506","GBJ3506")</f>
        <v>GBJ3506</v>
      </c>
      <c r="D85" t="s">
        <v>138</v>
      </c>
      <c r="E85" t="s">
        <v>15</v>
      </c>
      <c r="F85" t="s">
        <v>24</v>
      </c>
      <c r="G85">
        <v>1.1</v>
      </c>
      <c r="H85">
        <v>150</v>
      </c>
      <c r="I85">
        <v>35</v>
      </c>
      <c r="J85">
        <v>600</v>
      </c>
      <c r="K85">
        <v>400</v>
      </c>
      <c r="L85">
        <v>10</v>
      </c>
      <c r="M85" t="s">
        <v>85</v>
      </c>
    </row>
    <row r="86" spans="1:13">
      <c r="A86" t="s">
        <v>139</v>
      </c>
      <c r="B86" s="2" t="str">
        <f>Hyperlink("https://www.diodes.com/datasheet/download/GBJ3508.pdf")</f>
        <v>https://www.diodes.com/datasheet/download/GBJ3508.pdf</v>
      </c>
      <c r="C86" t="str">
        <f>Hyperlink("https://www.diodes.com/part/view/GBJ3508","GBJ3508")</f>
        <v>GBJ3508</v>
      </c>
      <c r="D86" t="s">
        <v>138</v>
      </c>
      <c r="E86" t="s">
        <v>15</v>
      </c>
      <c r="F86" t="s">
        <v>24</v>
      </c>
      <c r="G86">
        <v>1.1</v>
      </c>
      <c r="H86">
        <v>150</v>
      </c>
      <c r="I86">
        <v>35</v>
      </c>
      <c r="J86">
        <v>800</v>
      </c>
      <c r="K86">
        <v>400</v>
      </c>
      <c r="L86">
        <v>10</v>
      </c>
      <c r="M86" t="s">
        <v>85</v>
      </c>
    </row>
    <row r="87" spans="1:13">
      <c r="A87" t="s">
        <v>140</v>
      </c>
      <c r="B87" s="2" t="str">
        <f>Hyperlink("https://www.diodes.com/datasheet/download/GBJ3510.pdf")</f>
        <v>https://www.diodes.com/datasheet/download/GBJ3510.pdf</v>
      </c>
      <c r="C87" t="str">
        <f>Hyperlink("https://www.diodes.com/part/view/GBJ3510","GBJ3510")</f>
        <v>GBJ3510</v>
      </c>
      <c r="E87" t="s">
        <v>15</v>
      </c>
      <c r="F87" t="s">
        <v>16</v>
      </c>
      <c r="G87">
        <v>1.1</v>
      </c>
      <c r="H87">
        <v>150</v>
      </c>
      <c r="I87">
        <v>35</v>
      </c>
      <c r="J87">
        <v>1000</v>
      </c>
      <c r="K87">
        <v>400</v>
      </c>
      <c r="L87">
        <v>10</v>
      </c>
      <c r="M87" t="s">
        <v>85</v>
      </c>
    </row>
    <row r="88" spans="1:13">
      <c r="A88" t="s">
        <v>141</v>
      </c>
      <c r="B88" s="2" t="str">
        <f>Hyperlink("https://www.diodes.com/datasheet/download/GBJ35L06.pdf")</f>
        <v>https://www.diodes.com/datasheet/download/GBJ35L06.pdf</v>
      </c>
      <c r="C88" t="str">
        <f>Hyperlink("https://www.diodes.com/part/view/GBJ35L06","GBJ35L06")</f>
        <v>GBJ35L06</v>
      </c>
      <c r="D88" t="s">
        <v>142</v>
      </c>
      <c r="E88" t="s">
        <v>15</v>
      </c>
      <c r="F88" t="s">
        <v>16</v>
      </c>
      <c r="G88">
        <v>0.91</v>
      </c>
      <c r="H88">
        <v>270</v>
      </c>
      <c r="I88">
        <v>35</v>
      </c>
      <c r="J88">
        <v>600</v>
      </c>
      <c r="K88">
        <v>400</v>
      </c>
      <c r="L88">
        <v>10</v>
      </c>
      <c r="M88" t="s">
        <v>85</v>
      </c>
    </row>
    <row r="89" spans="1:13">
      <c r="A89" t="s">
        <v>143</v>
      </c>
      <c r="B89" s="2" t="str">
        <f>Hyperlink("https://www.diodes.com/datasheet/download/GBJ35S06.pdf")</f>
        <v>https://www.diodes.com/datasheet/download/GBJ35S06.pdf</v>
      </c>
      <c r="C89" t="str">
        <f>Hyperlink("https://www.diodes.com/part/view/GBJ35S06","GBJ35S06")</f>
        <v>GBJ35S06</v>
      </c>
      <c r="D89" t="s">
        <v>142</v>
      </c>
      <c r="E89" t="s">
        <v>15</v>
      </c>
      <c r="F89" t="s">
        <v>16</v>
      </c>
      <c r="G89">
        <v>0.93</v>
      </c>
      <c r="H89">
        <v>240</v>
      </c>
      <c r="I89">
        <v>35</v>
      </c>
      <c r="J89">
        <v>600</v>
      </c>
      <c r="K89">
        <v>400</v>
      </c>
      <c r="L89">
        <v>10</v>
      </c>
      <c r="M89" t="s">
        <v>85</v>
      </c>
    </row>
    <row r="90" spans="1:13">
      <c r="A90" t="s">
        <v>144</v>
      </c>
      <c r="B90" s="2" t="str">
        <f>Hyperlink("https://www.diodes.com/datasheet/download/GBJ40L06.pdf")</f>
        <v>https://www.diodes.com/datasheet/download/GBJ40L06.pdf</v>
      </c>
      <c r="C90" t="str">
        <f>Hyperlink("https://www.diodes.com/part/view/GBJ40L06","GBJ40L06")</f>
        <v>GBJ40L06</v>
      </c>
      <c r="D90" t="s">
        <v>145</v>
      </c>
      <c r="E90" t="s">
        <v>15</v>
      </c>
      <c r="F90" t="s">
        <v>16</v>
      </c>
      <c r="G90">
        <v>0.9</v>
      </c>
      <c r="H90">
        <v>400</v>
      </c>
      <c r="I90">
        <v>40</v>
      </c>
      <c r="J90">
        <v>600</v>
      </c>
      <c r="K90">
        <v>420</v>
      </c>
      <c r="L90">
        <v>10</v>
      </c>
      <c r="M90" t="s">
        <v>85</v>
      </c>
    </row>
    <row r="91" spans="1:13">
      <c r="A91" t="s">
        <v>146</v>
      </c>
      <c r="B91" s="2" t="str">
        <f>Hyperlink("https://www.diodes.com/datasheet/download/GBJ50S06.pdf")</f>
        <v>https://www.diodes.com/datasheet/download/GBJ50S06.pdf</v>
      </c>
      <c r="C91" t="str">
        <f>Hyperlink("https://www.diodes.com/part/view/GBJ50S06","GBJ50S06")</f>
        <v>GBJ50S06</v>
      </c>
      <c r="D91" t="s">
        <v>147</v>
      </c>
      <c r="E91" t="s">
        <v>15</v>
      </c>
      <c r="F91" t="s">
        <v>16</v>
      </c>
      <c r="G91">
        <v>0.93</v>
      </c>
      <c r="H91">
        <v>400</v>
      </c>
      <c r="I91">
        <v>50</v>
      </c>
      <c r="J91">
        <v>600</v>
      </c>
      <c r="K91">
        <v>500</v>
      </c>
      <c r="L91">
        <v>10</v>
      </c>
      <c r="M91" t="s">
        <v>85</v>
      </c>
    </row>
    <row r="92" spans="1:13">
      <c r="A92" t="s">
        <v>148</v>
      </c>
      <c r="B92" s="2" t="str">
        <f>Hyperlink("https://www.diodes.com/datasheet/download/GBJ6005.pdf")</f>
        <v>https://www.diodes.com/datasheet/download/GBJ6005.pdf</v>
      </c>
      <c r="C92" t="str">
        <f>Hyperlink("https://www.diodes.com/part/view/GBJ6005","GBJ6005")</f>
        <v>GBJ6005</v>
      </c>
      <c r="D92" t="s">
        <v>40</v>
      </c>
      <c r="E92" t="s">
        <v>15</v>
      </c>
      <c r="F92" t="s">
        <v>16</v>
      </c>
      <c r="G92">
        <v>1</v>
      </c>
      <c r="H92">
        <v>55</v>
      </c>
      <c r="I92">
        <v>6</v>
      </c>
      <c r="J92">
        <v>50</v>
      </c>
      <c r="K92">
        <v>170</v>
      </c>
      <c r="L92">
        <v>5</v>
      </c>
      <c r="M92" t="s">
        <v>85</v>
      </c>
    </row>
    <row r="93" spans="1:13">
      <c r="A93" t="s">
        <v>149</v>
      </c>
      <c r="B93" s="2" t="str">
        <f>Hyperlink("https://www.diodes.com/datasheet/download/GBJ601.pdf")</f>
        <v>https://www.diodes.com/datasheet/download/GBJ601.pdf</v>
      </c>
      <c r="C93" t="str">
        <f>Hyperlink("https://www.diodes.com/part/view/GBJ601","GBJ601")</f>
        <v>GBJ601</v>
      </c>
      <c r="D93" t="s">
        <v>40</v>
      </c>
      <c r="E93" t="s">
        <v>15</v>
      </c>
      <c r="F93" t="s">
        <v>16</v>
      </c>
      <c r="G93">
        <v>1</v>
      </c>
      <c r="H93">
        <v>55</v>
      </c>
      <c r="I93">
        <v>6</v>
      </c>
      <c r="J93">
        <v>100</v>
      </c>
      <c r="K93">
        <v>170</v>
      </c>
      <c r="L93">
        <v>5</v>
      </c>
      <c r="M93" t="s">
        <v>85</v>
      </c>
    </row>
    <row r="94" spans="1:13">
      <c r="A94" t="s">
        <v>150</v>
      </c>
      <c r="B94" s="2" t="str">
        <f>Hyperlink("https://www.diodes.com/datasheet/download/GBJ602.pdf")</f>
        <v>https://www.diodes.com/datasheet/download/GBJ602.pdf</v>
      </c>
      <c r="C94" t="str">
        <f>Hyperlink("https://www.diodes.com/part/view/GBJ602","GBJ602")</f>
        <v>GBJ602</v>
      </c>
      <c r="D94" t="s">
        <v>40</v>
      </c>
      <c r="E94" t="s">
        <v>15</v>
      </c>
      <c r="F94" t="s">
        <v>16</v>
      </c>
      <c r="G94">
        <v>1</v>
      </c>
      <c r="H94">
        <v>55</v>
      </c>
      <c r="I94">
        <v>6</v>
      </c>
      <c r="J94">
        <v>200</v>
      </c>
      <c r="K94">
        <v>170</v>
      </c>
      <c r="L94">
        <v>5</v>
      </c>
      <c r="M94" t="s">
        <v>85</v>
      </c>
    </row>
    <row r="95" spans="1:13">
      <c r="A95" t="s">
        <v>151</v>
      </c>
      <c r="B95" s="2" t="str">
        <f>Hyperlink("https://www.diodes.com/datasheet/download/GBJ604.pdf")</f>
        <v>https://www.diodes.com/datasheet/download/GBJ604.pdf</v>
      </c>
      <c r="C95" t="str">
        <f>Hyperlink("https://www.diodes.com/part/view/GBJ604","GBJ604")</f>
        <v>GBJ604</v>
      </c>
      <c r="D95" t="s">
        <v>40</v>
      </c>
      <c r="E95" t="s">
        <v>15</v>
      </c>
      <c r="F95" t="s">
        <v>16</v>
      </c>
      <c r="G95">
        <v>1</v>
      </c>
      <c r="H95">
        <v>55</v>
      </c>
      <c r="I95">
        <v>6</v>
      </c>
      <c r="J95">
        <v>400</v>
      </c>
      <c r="K95">
        <v>170</v>
      </c>
      <c r="L95">
        <v>5</v>
      </c>
      <c r="M95" t="s">
        <v>85</v>
      </c>
    </row>
    <row r="96" spans="1:13">
      <c r="A96" t="s">
        <v>152</v>
      </c>
      <c r="B96" s="2" t="str">
        <f>Hyperlink("https://www.diodes.com/datasheet/download/GBJ606.pdf")</f>
        <v>https://www.diodes.com/datasheet/download/GBJ606.pdf</v>
      </c>
      <c r="C96" t="str">
        <f>Hyperlink("https://www.diodes.com/part/view/GBJ606","GBJ606")</f>
        <v>GBJ606</v>
      </c>
      <c r="D96" t="s">
        <v>40</v>
      </c>
      <c r="E96" t="s">
        <v>15</v>
      </c>
      <c r="F96" t="s">
        <v>16</v>
      </c>
      <c r="G96">
        <v>1</v>
      </c>
      <c r="H96">
        <v>55</v>
      </c>
      <c r="I96">
        <v>6</v>
      </c>
      <c r="J96">
        <v>600</v>
      </c>
      <c r="K96">
        <v>170</v>
      </c>
      <c r="L96">
        <v>5</v>
      </c>
      <c r="M96" t="s">
        <v>85</v>
      </c>
    </row>
    <row r="97" spans="1:13">
      <c r="A97" t="s">
        <v>153</v>
      </c>
      <c r="B97" s="2" t="e">
        <v>#N/A</v>
      </c>
      <c r="C97" t="str">
        <f>Hyperlink("https://www.diodes.com/part/view/GBJ606%28LS%29","GBJ606(LS)")</f>
        <v>GBJ606(LS)</v>
      </c>
      <c r="D97" t="s">
        <v>154</v>
      </c>
      <c r="E97" t="s">
        <v>15</v>
      </c>
      <c r="F97" t="s">
        <v>16</v>
      </c>
      <c r="G97">
        <v>1</v>
      </c>
      <c r="I97">
        <v>6</v>
      </c>
      <c r="J97">
        <v>600</v>
      </c>
      <c r="K97">
        <v>170</v>
      </c>
      <c r="L97">
        <v>5</v>
      </c>
      <c r="M97" t="s">
        <v>92</v>
      </c>
    </row>
    <row r="98" spans="1:13">
      <c r="A98" t="s">
        <v>155</v>
      </c>
      <c r="B98" s="2" t="str">
        <f>Hyperlink("https://www.diodes.com/datasheet/download/GBJ608.pdf")</f>
        <v>https://www.diodes.com/datasheet/download/GBJ608.pdf</v>
      </c>
      <c r="C98" t="str">
        <f>Hyperlink("https://www.diodes.com/part/view/GBJ608","GBJ608")</f>
        <v>GBJ608</v>
      </c>
      <c r="D98" t="s">
        <v>40</v>
      </c>
      <c r="E98" t="s">
        <v>15</v>
      </c>
      <c r="F98" t="s">
        <v>16</v>
      </c>
      <c r="G98">
        <v>1</v>
      </c>
      <c r="H98">
        <v>55</v>
      </c>
      <c r="I98">
        <v>6</v>
      </c>
      <c r="J98">
        <v>800</v>
      </c>
      <c r="K98">
        <v>170</v>
      </c>
      <c r="L98">
        <v>5</v>
      </c>
      <c r="M98" t="s">
        <v>85</v>
      </c>
    </row>
    <row r="99" spans="1:13">
      <c r="A99" t="s">
        <v>156</v>
      </c>
      <c r="B99" s="2" t="e">
        <v>#N/A</v>
      </c>
      <c r="C99" t="str">
        <f>Hyperlink("https://www.diodes.com/part/view/GBJ608%28LS%29","GBJ608(LS)")</f>
        <v>GBJ608(LS)</v>
      </c>
      <c r="D99" t="s">
        <v>154</v>
      </c>
      <c r="E99" t="s">
        <v>15</v>
      </c>
      <c r="F99" t="s">
        <v>16</v>
      </c>
      <c r="G99">
        <v>1</v>
      </c>
      <c r="I99">
        <v>6</v>
      </c>
      <c r="J99">
        <v>800</v>
      </c>
      <c r="K99">
        <v>170</v>
      </c>
      <c r="L99">
        <v>5</v>
      </c>
      <c r="M99" t="s">
        <v>92</v>
      </c>
    </row>
    <row r="100" spans="1:13">
      <c r="A100" t="s">
        <v>157</v>
      </c>
      <c r="B100" s="2" t="str">
        <f>Hyperlink("https://www.diodes.com/datasheet/download/GBJ610.pdf")</f>
        <v>https://www.diodes.com/datasheet/download/GBJ610.pdf</v>
      </c>
      <c r="C100" t="str">
        <f>Hyperlink("https://www.diodes.com/part/view/GBJ610","GBJ610")</f>
        <v>GBJ610</v>
      </c>
      <c r="D100" t="s">
        <v>40</v>
      </c>
      <c r="E100" t="s">
        <v>15</v>
      </c>
      <c r="F100" t="s">
        <v>16</v>
      </c>
      <c r="G100">
        <v>1</v>
      </c>
      <c r="H100">
        <v>55</v>
      </c>
      <c r="I100">
        <v>6</v>
      </c>
      <c r="J100">
        <v>1000</v>
      </c>
      <c r="K100">
        <v>170</v>
      </c>
      <c r="L100">
        <v>5</v>
      </c>
      <c r="M100" t="s">
        <v>85</v>
      </c>
    </row>
    <row r="101" spans="1:13">
      <c r="A101" t="s">
        <v>158</v>
      </c>
      <c r="B101" s="2" t="e">
        <v>#N/A</v>
      </c>
      <c r="C101" t="str">
        <f>Hyperlink("https://www.diodes.com/part/view/GBJ610%28LS%29","GBJ610(LS)")</f>
        <v>GBJ610(LS)</v>
      </c>
      <c r="D101" t="s">
        <v>154</v>
      </c>
      <c r="E101" t="s">
        <v>15</v>
      </c>
      <c r="F101" t="s">
        <v>16</v>
      </c>
      <c r="G101">
        <v>1</v>
      </c>
      <c r="I101">
        <v>6</v>
      </c>
      <c r="J101">
        <v>1000</v>
      </c>
      <c r="K101">
        <v>170</v>
      </c>
      <c r="L101">
        <v>5</v>
      </c>
      <c r="M101" t="s">
        <v>92</v>
      </c>
    </row>
    <row r="102" spans="1:13">
      <c r="A102" t="s">
        <v>159</v>
      </c>
      <c r="B102" s="2" t="str">
        <f>Hyperlink("https://www.diodes.com/datasheet/download/GBJ8005.pdf")</f>
        <v>https://www.diodes.com/datasheet/download/GBJ8005.pdf</v>
      </c>
      <c r="C102" t="str">
        <f>Hyperlink("https://www.diodes.com/part/view/GBJ8005","GBJ8005")</f>
        <v>GBJ8005</v>
      </c>
      <c r="D102" t="s">
        <v>40</v>
      </c>
      <c r="E102" t="s">
        <v>15</v>
      </c>
      <c r="F102" t="s">
        <v>16</v>
      </c>
      <c r="G102">
        <v>1</v>
      </c>
      <c r="H102">
        <v>55</v>
      </c>
      <c r="I102">
        <v>8</v>
      </c>
      <c r="J102">
        <v>50</v>
      </c>
      <c r="K102">
        <v>170</v>
      </c>
      <c r="L102">
        <v>5</v>
      </c>
      <c r="M102" t="s">
        <v>85</v>
      </c>
    </row>
    <row r="103" spans="1:13">
      <c r="A103" t="s">
        <v>160</v>
      </c>
      <c r="B103" s="2" t="str">
        <f>Hyperlink("https://www.diodes.com/datasheet/download/GBJ801.pdf")</f>
        <v>https://www.diodes.com/datasheet/download/GBJ801.pdf</v>
      </c>
      <c r="C103" t="str">
        <f>Hyperlink("https://www.diodes.com/part/view/GBJ801","GBJ801")</f>
        <v>GBJ801</v>
      </c>
      <c r="D103" t="s">
        <v>40</v>
      </c>
      <c r="E103" t="s">
        <v>15</v>
      </c>
      <c r="F103" t="s">
        <v>16</v>
      </c>
      <c r="G103">
        <v>1</v>
      </c>
      <c r="H103">
        <v>55</v>
      </c>
      <c r="I103">
        <v>8</v>
      </c>
      <c r="J103">
        <v>100</v>
      </c>
      <c r="K103">
        <v>170</v>
      </c>
      <c r="L103">
        <v>5</v>
      </c>
      <c r="M103" t="s">
        <v>85</v>
      </c>
    </row>
    <row r="104" spans="1:13">
      <c r="A104" t="s">
        <v>161</v>
      </c>
      <c r="B104" s="2" t="str">
        <f>Hyperlink("https://www.diodes.com/datasheet/download/GBJ802.pdf")</f>
        <v>https://www.diodes.com/datasheet/download/GBJ802.pdf</v>
      </c>
      <c r="C104" t="str">
        <f>Hyperlink("https://www.diodes.com/part/view/GBJ802","GBJ802")</f>
        <v>GBJ802</v>
      </c>
      <c r="D104" t="s">
        <v>40</v>
      </c>
      <c r="E104" t="s">
        <v>15</v>
      </c>
      <c r="F104" t="s">
        <v>16</v>
      </c>
      <c r="G104">
        <v>1</v>
      </c>
      <c r="H104">
        <v>55</v>
      </c>
      <c r="I104">
        <v>8</v>
      </c>
      <c r="J104">
        <v>200</v>
      </c>
      <c r="K104">
        <v>170</v>
      </c>
      <c r="L104">
        <v>5</v>
      </c>
      <c r="M104" t="s">
        <v>85</v>
      </c>
    </row>
    <row r="105" spans="1:13">
      <c r="A105" t="s">
        <v>162</v>
      </c>
      <c r="B105" s="2" t="str">
        <f>Hyperlink("https://www.diodes.com/datasheet/download/GBJ804.pdf")</f>
        <v>https://www.diodes.com/datasheet/download/GBJ804.pdf</v>
      </c>
      <c r="C105" t="str">
        <f>Hyperlink("https://www.diodes.com/part/view/GBJ804","GBJ804")</f>
        <v>GBJ804</v>
      </c>
      <c r="D105" t="s">
        <v>40</v>
      </c>
      <c r="E105" t="s">
        <v>15</v>
      </c>
      <c r="F105" t="s">
        <v>16</v>
      </c>
      <c r="G105">
        <v>1</v>
      </c>
      <c r="H105">
        <v>55</v>
      </c>
      <c r="I105">
        <v>8</v>
      </c>
      <c r="J105">
        <v>400</v>
      </c>
      <c r="K105">
        <v>170</v>
      </c>
      <c r="L105">
        <v>5</v>
      </c>
      <c r="M105" t="s">
        <v>85</v>
      </c>
    </row>
    <row r="106" spans="1:13">
      <c r="A106" t="s">
        <v>163</v>
      </c>
      <c r="B106" s="2" t="str">
        <f>Hyperlink("https://www.diodes.com/datasheet/download/GBJ806.pdf")</f>
        <v>https://www.diodes.com/datasheet/download/GBJ806.pdf</v>
      </c>
      <c r="C106" t="str">
        <f>Hyperlink("https://www.diodes.com/part/view/GBJ806","GBJ806")</f>
        <v>GBJ806</v>
      </c>
      <c r="D106" t="s">
        <v>40</v>
      </c>
      <c r="E106" t="s">
        <v>15</v>
      </c>
      <c r="F106" t="s">
        <v>16</v>
      </c>
      <c r="G106">
        <v>1</v>
      </c>
      <c r="H106">
        <v>55</v>
      </c>
      <c r="I106">
        <v>8</v>
      </c>
      <c r="J106">
        <v>600</v>
      </c>
      <c r="K106">
        <v>170</v>
      </c>
      <c r="L106">
        <v>5</v>
      </c>
      <c r="M106" t="s">
        <v>85</v>
      </c>
    </row>
    <row r="107" spans="1:13">
      <c r="A107" t="s">
        <v>164</v>
      </c>
      <c r="B107" s="2" t="e">
        <v>#N/A</v>
      </c>
      <c r="C107" t="str">
        <f>Hyperlink("https://www.diodes.com/part/view/GBJ806+%28LS%29","GBJ806 (LS)")</f>
        <v>GBJ806 (LS)</v>
      </c>
      <c r="D107" t="s">
        <v>165</v>
      </c>
      <c r="E107" t="s">
        <v>15</v>
      </c>
      <c r="F107" t="s">
        <v>16</v>
      </c>
      <c r="G107">
        <v>1</v>
      </c>
      <c r="H107">
        <v>55</v>
      </c>
      <c r="I107">
        <v>8</v>
      </c>
      <c r="J107">
        <v>600</v>
      </c>
      <c r="K107">
        <v>170</v>
      </c>
      <c r="L107">
        <v>5</v>
      </c>
      <c r="M107" t="s">
        <v>92</v>
      </c>
    </row>
    <row r="108" spans="1:13">
      <c r="A108" t="s">
        <v>166</v>
      </c>
      <c r="B108" s="2" t="str">
        <f>Hyperlink("https://www.diodes.com/datasheet/download/GBJ808.pdf")</f>
        <v>https://www.diodes.com/datasheet/download/GBJ808.pdf</v>
      </c>
      <c r="C108" t="str">
        <f>Hyperlink("https://www.diodes.com/part/view/GBJ808","GBJ808")</f>
        <v>GBJ808</v>
      </c>
      <c r="D108" t="s">
        <v>40</v>
      </c>
      <c r="E108" t="s">
        <v>15</v>
      </c>
      <c r="F108" t="s">
        <v>16</v>
      </c>
      <c r="G108">
        <v>1</v>
      </c>
      <c r="H108">
        <v>55</v>
      </c>
      <c r="I108">
        <v>8</v>
      </c>
      <c r="J108">
        <v>800</v>
      </c>
      <c r="K108">
        <v>170</v>
      </c>
      <c r="L108">
        <v>5</v>
      </c>
      <c r="M108" t="s">
        <v>85</v>
      </c>
    </row>
    <row r="109" spans="1:13">
      <c r="A109" t="s">
        <v>167</v>
      </c>
      <c r="B109" s="2" t="e">
        <v>#N/A</v>
      </c>
      <c r="C109" t="str">
        <f>Hyperlink("https://www.diodes.com/part/view/GBJ808+%28LS%29","GBJ808 (LS)")</f>
        <v>GBJ808 (LS)</v>
      </c>
      <c r="D109" t="s">
        <v>165</v>
      </c>
      <c r="E109" t="s">
        <v>15</v>
      </c>
      <c r="F109" t="s">
        <v>16</v>
      </c>
      <c r="G109">
        <v>1</v>
      </c>
      <c r="H109">
        <v>55</v>
      </c>
      <c r="I109">
        <v>8</v>
      </c>
      <c r="J109">
        <v>800</v>
      </c>
      <c r="K109">
        <v>170</v>
      </c>
      <c r="L109">
        <v>5</v>
      </c>
      <c r="M109" t="s">
        <v>92</v>
      </c>
    </row>
    <row r="110" spans="1:13">
      <c r="A110" t="s">
        <v>168</v>
      </c>
      <c r="B110" s="2" t="str">
        <f>Hyperlink("https://www.diodes.com/datasheet/download/GBJ810.pdf")</f>
        <v>https://www.diodes.com/datasheet/download/GBJ810.pdf</v>
      </c>
      <c r="C110" t="str">
        <f>Hyperlink("https://www.diodes.com/part/view/GBJ810","GBJ810")</f>
        <v>GBJ810</v>
      </c>
      <c r="D110" t="s">
        <v>40</v>
      </c>
      <c r="E110" t="s">
        <v>15</v>
      </c>
      <c r="F110" t="s">
        <v>16</v>
      </c>
      <c r="G110">
        <v>1</v>
      </c>
      <c r="H110">
        <v>55</v>
      </c>
      <c r="I110">
        <v>8</v>
      </c>
      <c r="J110">
        <v>1000</v>
      </c>
      <c r="K110">
        <v>170</v>
      </c>
      <c r="L110">
        <v>5</v>
      </c>
      <c r="M110" t="s">
        <v>85</v>
      </c>
    </row>
    <row r="111" spans="1:13">
      <c r="A111" t="s">
        <v>169</v>
      </c>
      <c r="B111" s="2" t="e">
        <v>#N/A</v>
      </c>
      <c r="C111" t="str">
        <f>Hyperlink("https://www.diodes.com/part/view/GBJ810+%28LS%29","GBJ810 (LS)")</f>
        <v>GBJ810 (LS)</v>
      </c>
      <c r="D111" t="s">
        <v>165</v>
      </c>
      <c r="E111" t="s">
        <v>15</v>
      </c>
      <c r="F111" t="s">
        <v>16</v>
      </c>
      <c r="G111">
        <v>1</v>
      </c>
      <c r="H111">
        <v>55</v>
      </c>
      <c r="I111">
        <v>8</v>
      </c>
      <c r="J111">
        <v>1000</v>
      </c>
      <c r="K111">
        <v>170</v>
      </c>
      <c r="L111">
        <v>5</v>
      </c>
      <c r="M111" t="s">
        <v>92</v>
      </c>
    </row>
    <row r="112" spans="1:13">
      <c r="A112" t="s">
        <v>170</v>
      </c>
      <c r="B112" s="2" t="str">
        <f>Hyperlink("https://www.diodes.com/datasheet/download/GBJS4010.pdf")</f>
        <v>https://www.diodes.com/datasheet/download/GBJS4010.pdf</v>
      </c>
      <c r="C112" t="str">
        <f>Hyperlink("https://www.diodes.com/part/view/GBJS4010","GBJS4010")</f>
        <v>GBJS4010</v>
      </c>
      <c r="D112" t="s">
        <v>171</v>
      </c>
      <c r="E112" t="s">
        <v>15</v>
      </c>
      <c r="F112" t="s">
        <v>24</v>
      </c>
      <c r="G112" t="s">
        <v>172</v>
      </c>
      <c r="H112">
        <v>129.3</v>
      </c>
      <c r="I112">
        <v>40</v>
      </c>
      <c r="J112">
        <v>1000</v>
      </c>
      <c r="K112">
        <v>360</v>
      </c>
      <c r="L112">
        <v>5</v>
      </c>
      <c r="M112" t="s">
        <v>173</v>
      </c>
    </row>
    <row r="113" spans="1:13">
      <c r="A113" t="s">
        <v>174</v>
      </c>
      <c r="B113" s="2" t="str">
        <f>Hyperlink("https://www.diodes.com/datasheet/download/GBL206-GBL210.pdf")</f>
        <v>https://www.diodes.com/datasheet/download/GBL206-GBL210.pdf</v>
      </c>
      <c r="C113" t="str">
        <f>Hyperlink("https://www.diodes.com/part/view/GBL206","GBL206")</f>
        <v>GBL206</v>
      </c>
      <c r="D113" t="s">
        <v>28</v>
      </c>
      <c r="E113" t="s">
        <v>15</v>
      </c>
      <c r="F113" t="s">
        <v>24</v>
      </c>
      <c r="G113">
        <v>0.95</v>
      </c>
      <c r="H113">
        <v>40</v>
      </c>
      <c r="I113">
        <v>2</v>
      </c>
      <c r="J113">
        <v>600</v>
      </c>
      <c r="K113">
        <v>120</v>
      </c>
      <c r="L113">
        <v>5</v>
      </c>
      <c r="M113" t="s">
        <v>175</v>
      </c>
    </row>
    <row r="114" spans="1:13">
      <c r="A114" t="s">
        <v>176</v>
      </c>
      <c r="B114" s="2" t="str">
        <f>Hyperlink("https://www.diodes.com/datasheet/download/GBL206-GBL210.pdf")</f>
        <v>https://www.diodes.com/datasheet/download/GBL206-GBL210.pdf</v>
      </c>
      <c r="C114" t="str">
        <f>Hyperlink("https://www.diodes.com/part/view/GBL208","GBL208")</f>
        <v>GBL208</v>
      </c>
      <c r="D114" t="s">
        <v>28</v>
      </c>
      <c r="E114" t="s">
        <v>15</v>
      </c>
      <c r="F114" t="s">
        <v>24</v>
      </c>
      <c r="G114">
        <v>0.95</v>
      </c>
      <c r="H114">
        <v>40</v>
      </c>
      <c r="I114">
        <v>2</v>
      </c>
      <c r="J114">
        <v>800</v>
      </c>
      <c r="K114">
        <v>120</v>
      </c>
      <c r="L114">
        <v>5</v>
      </c>
      <c r="M114" t="s">
        <v>175</v>
      </c>
    </row>
    <row r="115" spans="1:13">
      <c r="A115" t="s">
        <v>177</v>
      </c>
      <c r="B115" s="2" t="str">
        <f>Hyperlink("https://www.diodes.com/datasheet/download/GBL206-GBL210.pdf")</f>
        <v>https://www.diodes.com/datasheet/download/GBL206-GBL210.pdf</v>
      </c>
      <c r="C115" t="str">
        <f>Hyperlink("https://www.diodes.com/part/view/GBL210","GBL210")</f>
        <v>GBL210</v>
      </c>
      <c r="D115" t="s">
        <v>28</v>
      </c>
      <c r="E115" t="s">
        <v>15</v>
      </c>
      <c r="F115" t="s">
        <v>24</v>
      </c>
      <c r="G115">
        <v>0.95</v>
      </c>
      <c r="H115">
        <v>45</v>
      </c>
      <c r="I115">
        <v>2</v>
      </c>
      <c r="J115">
        <v>1000</v>
      </c>
      <c r="K115">
        <v>120</v>
      </c>
      <c r="L115">
        <v>5</v>
      </c>
      <c r="M115" t="s">
        <v>175</v>
      </c>
    </row>
    <row r="116" spans="1:13">
      <c r="A116" t="s">
        <v>178</v>
      </c>
      <c r="B116" s="2" t="str">
        <f>Hyperlink("https://www.diodes.com/datasheet/download/GBL406-GBL408.pdf")</f>
        <v>https://www.diodes.com/datasheet/download/GBL406-GBL408.pdf</v>
      </c>
      <c r="C116" t="str">
        <f>Hyperlink("https://www.diodes.com/part/view/GBL406","GBL406")</f>
        <v>GBL406</v>
      </c>
      <c r="D116" t="s">
        <v>179</v>
      </c>
      <c r="E116" t="s">
        <v>15</v>
      </c>
      <c r="F116" t="s">
        <v>24</v>
      </c>
      <c r="G116">
        <v>1</v>
      </c>
      <c r="H116">
        <v>35</v>
      </c>
      <c r="I116">
        <v>4</v>
      </c>
      <c r="J116">
        <v>600</v>
      </c>
      <c r="K116">
        <v>150</v>
      </c>
      <c r="L116">
        <v>5</v>
      </c>
      <c r="M116" t="s">
        <v>175</v>
      </c>
    </row>
    <row r="117" spans="1:13">
      <c r="A117" t="s">
        <v>180</v>
      </c>
      <c r="B117" s="2" t="str">
        <f>Hyperlink("https://www.diodes.com/datasheet/download/GBL406-GBL408.pdf")</f>
        <v>https://www.diodes.com/datasheet/download/GBL406-GBL408.pdf</v>
      </c>
      <c r="C117" t="str">
        <f>Hyperlink("https://www.diodes.com/part/view/GBL408","GBL408")</f>
        <v>GBL408</v>
      </c>
      <c r="D117" t="s">
        <v>179</v>
      </c>
      <c r="E117" t="s">
        <v>15</v>
      </c>
      <c r="F117" t="s">
        <v>24</v>
      </c>
      <c r="G117">
        <v>1</v>
      </c>
      <c r="H117">
        <v>35</v>
      </c>
      <c r="I117">
        <v>4</v>
      </c>
      <c r="J117">
        <v>800</v>
      </c>
      <c r="K117">
        <v>150</v>
      </c>
      <c r="L117">
        <v>5</v>
      </c>
      <c r="M117" t="s">
        <v>175</v>
      </c>
    </row>
    <row r="118" spans="1:13">
      <c r="A118" t="s">
        <v>181</v>
      </c>
      <c r="B118" s="2" t="str">
        <f>Hyperlink("https://www.diodes.com/datasheet/download/GBL410.pdf")</f>
        <v>https://www.diodes.com/datasheet/download/GBL410.pdf</v>
      </c>
      <c r="C118" t="str">
        <f>Hyperlink("https://www.diodes.com/part/view/GBL410","GBL410")</f>
        <v>GBL410</v>
      </c>
      <c r="D118" t="s">
        <v>179</v>
      </c>
      <c r="E118" t="s">
        <v>15</v>
      </c>
      <c r="F118" t="s">
        <v>16</v>
      </c>
      <c r="G118">
        <v>1</v>
      </c>
      <c r="H118">
        <v>35</v>
      </c>
      <c r="I118">
        <v>4</v>
      </c>
      <c r="J118">
        <v>1000</v>
      </c>
      <c r="K118">
        <v>150</v>
      </c>
      <c r="L118">
        <v>5</v>
      </c>
      <c r="M118" t="s">
        <v>175</v>
      </c>
    </row>
    <row r="119" spans="1:13">
      <c r="A119" t="s">
        <v>182</v>
      </c>
      <c r="B119" s="2" t="str">
        <f>Hyperlink("https://www.diodes.com/datasheet/download/GBL410_HF.pdf")</f>
        <v>https://www.diodes.com/datasheet/download/GBL410_HF.pdf</v>
      </c>
      <c r="C119" t="str">
        <f>Hyperlink("https://www.diodes.com/part/view/GBL410_HF","GBL410_HF")</f>
        <v>GBL410_HF</v>
      </c>
      <c r="D119" t="s">
        <v>179</v>
      </c>
      <c r="E119" t="s">
        <v>15</v>
      </c>
      <c r="F119" t="s">
        <v>16</v>
      </c>
      <c r="G119">
        <v>1</v>
      </c>
      <c r="H119">
        <v>35</v>
      </c>
      <c r="I119">
        <v>4</v>
      </c>
      <c r="J119">
        <v>1000</v>
      </c>
      <c r="K119">
        <v>150</v>
      </c>
      <c r="L119">
        <v>5</v>
      </c>
      <c r="M119" t="s">
        <v>175</v>
      </c>
    </row>
    <row r="120" spans="1:13">
      <c r="A120" t="s">
        <v>183</v>
      </c>
      <c r="B120" s="2" t="str">
        <f>Hyperlink("https://www.diodes.com/datasheet/download/GBL610.pdf")</f>
        <v>https://www.diodes.com/datasheet/download/GBL610.pdf</v>
      </c>
      <c r="C120" t="str">
        <f>Hyperlink("https://www.diodes.com/part/view/GBL610","GBL610")</f>
        <v>GBL610</v>
      </c>
      <c r="D120" t="s">
        <v>154</v>
      </c>
      <c r="E120" t="s">
        <v>15</v>
      </c>
      <c r="F120" t="s">
        <v>24</v>
      </c>
      <c r="G120">
        <v>0.95</v>
      </c>
      <c r="H120">
        <v>47</v>
      </c>
      <c r="I120">
        <v>6</v>
      </c>
      <c r="J120">
        <v>1000</v>
      </c>
      <c r="K120">
        <v>160</v>
      </c>
      <c r="L120">
        <v>5</v>
      </c>
      <c r="M120" t="s">
        <v>175</v>
      </c>
    </row>
    <row r="121" spans="1:13">
      <c r="A121" t="s">
        <v>184</v>
      </c>
      <c r="B121" s="2" t="str">
        <f>Hyperlink("https://www.diodes.com/datasheet/download/GBP206.pdf")</f>
        <v>https://www.diodes.com/datasheet/download/GBP206.pdf</v>
      </c>
      <c r="C121" t="str">
        <f>Hyperlink("https://www.diodes.com/part/view/GBP206","GBP206")</f>
        <v>GBP206</v>
      </c>
      <c r="D121" t="s">
        <v>185</v>
      </c>
      <c r="E121" t="s">
        <v>15</v>
      </c>
      <c r="F121" t="s">
        <v>24</v>
      </c>
      <c r="G121">
        <v>1.05</v>
      </c>
      <c r="H121">
        <v>25</v>
      </c>
      <c r="I121">
        <v>2</v>
      </c>
      <c r="J121">
        <v>600</v>
      </c>
      <c r="K121">
        <v>75</v>
      </c>
      <c r="L121">
        <v>5</v>
      </c>
      <c r="M121" t="s">
        <v>186</v>
      </c>
    </row>
    <row r="122" spans="1:13">
      <c r="A122" t="s">
        <v>187</v>
      </c>
      <c r="B122" s="2" t="str">
        <f>Hyperlink("https://www.diodes.com/datasheet/download/GBP208.pdf")</f>
        <v>https://www.diodes.com/datasheet/download/GBP208.pdf</v>
      </c>
      <c r="C122" t="str">
        <f>Hyperlink("https://www.diodes.com/part/view/GBP208","GBP208")</f>
        <v>GBP208</v>
      </c>
      <c r="D122" t="s">
        <v>185</v>
      </c>
      <c r="E122" t="s">
        <v>15</v>
      </c>
      <c r="F122" t="s">
        <v>24</v>
      </c>
      <c r="G122">
        <v>1.05</v>
      </c>
      <c r="H122">
        <v>25</v>
      </c>
      <c r="I122">
        <v>2</v>
      </c>
      <c r="J122">
        <v>800</v>
      </c>
      <c r="K122">
        <v>75</v>
      </c>
      <c r="L122">
        <v>5</v>
      </c>
      <c r="M122" t="s">
        <v>186</v>
      </c>
    </row>
    <row r="123" spans="1:13">
      <c r="A123" t="s">
        <v>188</v>
      </c>
      <c r="B123" s="2" t="str">
        <f>Hyperlink("https://www.diodes.com/datasheet/download/GBP210.pdf")</f>
        <v>https://www.diodes.com/datasheet/download/GBP210.pdf</v>
      </c>
      <c r="C123" t="str">
        <f>Hyperlink("https://www.diodes.com/part/view/GBP210","GBP210")</f>
        <v>GBP210</v>
      </c>
      <c r="D123" t="s">
        <v>185</v>
      </c>
      <c r="E123" t="s">
        <v>15</v>
      </c>
      <c r="F123" t="s">
        <v>24</v>
      </c>
      <c r="G123">
        <v>1.05</v>
      </c>
      <c r="H123">
        <v>25</v>
      </c>
      <c r="I123">
        <v>2</v>
      </c>
      <c r="J123">
        <v>1000</v>
      </c>
      <c r="K123">
        <v>75</v>
      </c>
      <c r="L123">
        <v>5</v>
      </c>
      <c r="M123" t="s">
        <v>186</v>
      </c>
    </row>
    <row r="124" spans="1:13">
      <c r="A124" t="s">
        <v>189</v>
      </c>
      <c r="B124" s="2" t="str">
        <f>Hyperlink("https://www.diodes.com/datasheet/download/GBP306.pdf")</f>
        <v>https://www.diodes.com/datasheet/download/GBP306.pdf</v>
      </c>
      <c r="C124" t="str">
        <f>Hyperlink("https://www.diodes.com/part/view/GBP306","GBP306")</f>
        <v>GBP306</v>
      </c>
      <c r="D124" t="s">
        <v>190</v>
      </c>
      <c r="E124" t="s">
        <v>15</v>
      </c>
      <c r="F124" t="s">
        <v>24</v>
      </c>
      <c r="G124">
        <v>1.05</v>
      </c>
      <c r="H124">
        <v>25</v>
      </c>
      <c r="I124">
        <v>3</v>
      </c>
      <c r="J124">
        <v>600</v>
      </c>
      <c r="K124">
        <v>90</v>
      </c>
      <c r="L124">
        <v>5</v>
      </c>
      <c r="M124" t="s">
        <v>186</v>
      </c>
    </row>
    <row r="125" spans="1:13">
      <c r="A125" t="s">
        <v>191</v>
      </c>
      <c r="B125" s="2" t="e">
        <v>#N/A</v>
      </c>
      <c r="C125" t="str">
        <f>Hyperlink("https://www.diodes.com/part/view/GBP306%28LS%29","GBP306(LS)")</f>
        <v>GBP306(LS)</v>
      </c>
      <c r="D125" t="s">
        <v>190</v>
      </c>
      <c r="E125" t="s">
        <v>15</v>
      </c>
      <c r="F125" t="s">
        <v>16</v>
      </c>
      <c r="G125">
        <v>1.05</v>
      </c>
      <c r="I125">
        <v>3</v>
      </c>
      <c r="J125">
        <v>600</v>
      </c>
      <c r="K125">
        <v>90</v>
      </c>
      <c r="L125">
        <v>5</v>
      </c>
      <c r="M125" t="s">
        <v>192</v>
      </c>
    </row>
    <row r="126" spans="1:13">
      <c r="A126" t="s">
        <v>193</v>
      </c>
      <c r="B126" s="2" t="str">
        <f>Hyperlink("https://www.diodes.com/datasheet/download/GBP308.pdf")</f>
        <v>https://www.diodes.com/datasheet/download/GBP308.pdf</v>
      </c>
      <c r="C126" t="str">
        <f>Hyperlink("https://www.diodes.com/part/view/GBP308","GBP308")</f>
        <v>GBP308</v>
      </c>
      <c r="D126" t="s">
        <v>190</v>
      </c>
      <c r="E126" t="s">
        <v>15</v>
      </c>
      <c r="F126" t="s">
        <v>24</v>
      </c>
      <c r="G126">
        <v>1.05</v>
      </c>
      <c r="H126">
        <v>25</v>
      </c>
      <c r="I126">
        <v>3</v>
      </c>
      <c r="J126">
        <v>800</v>
      </c>
      <c r="K126">
        <v>90</v>
      </c>
      <c r="L126">
        <v>5</v>
      </c>
      <c r="M126" t="s">
        <v>186</v>
      </c>
    </row>
    <row r="127" spans="1:13">
      <c r="A127" t="s">
        <v>194</v>
      </c>
      <c r="B127" s="2" t="e">
        <v>#N/A</v>
      </c>
      <c r="C127" t="str">
        <f>Hyperlink("https://www.diodes.com/part/view/GBP308%28LS%29","GBP308(LS)")</f>
        <v>GBP308(LS)</v>
      </c>
      <c r="D127" t="s">
        <v>190</v>
      </c>
      <c r="E127" t="s">
        <v>15</v>
      </c>
      <c r="F127" t="s">
        <v>16</v>
      </c>
      <c r="G127">
        <v>1.05</v>
      </c>
      <c r="I127">
        <v>3</v>
      </c>
      <c r="J127">
        <v>800</v>
      </c>
      <c r="K127">
        <v>90</v>
      </c>
      <c r="L127">
        <v>5</v>
      </c>
      <c r="M127" t="s">
        <v>192</v>
      </c>
    </row>
    <row r="128" spans="1:13">
      <c r="A128" t="s">
        <v>195</v>
      </c>
      <c r="B128" s="2" t="str">
        <f>Hyperlink("https://www.diodes.com/datasheet/download/GBP310.pdf")</f>
        <v>https://www.diodes.com/datasheet/download/GBP310.pdf</v>
      </c>
      <c r="C128" t="str">
        <f>Hyperlink("https://www.diodes.com/part/view/GBP310","GBP310")</f>
        <v>GBP310</v>
      </c>
      <c r="D128" t="s">
        <v>190</v>
      </c>
      <c r="E128" t="s">
        <v>15</v>
      </c>
      <c r="F128" t="s">
        <v>24</v>
      </c>
      <c r="G128">
        <v>1.05</v>
      </c>
      <c r="H128">
        <v>25</v>
      </c>
      <c r="I128">
        <v>3</v>
      </c>
      <c r="J128">
        <v>1000</v>
      </c>
      <c r="K128">
        <v>90</v>
      </c>
      <c r="L128">
        <v>5</v>
      </c>
      <c r="M128" t="s">
        <v>186</v>
      </c>
    </row>
    <row r="129" spans="1:13">
      <c r="A129" t="s">
        <v>196</v>
      </c>
      <c r="B129" s="2" t="e">
        <v>#N/A</v>
      </c>
      <c r="C129" t="str">
        <f>Hyperlink("https://www.diodes.com/part/view/GBP310%28LS%29","GBP310(LS)")</f>
        <v>GBP310(LS)</v>
      </c>
      <c r="D129" t="s">
        <v>190</v>
      </c>
      <c r="E129" t="s">
        <v>15</v>
      </c>
      <c r="F129" t="s">
        <v>16</v>
      </c>
      <c r="G129">
        <v>1.05</v>
      </c>
      <c r="I129">
        <v>3</v>
      </c>
      <c r="J129">
        <v>1000</v>
      </c>
      <c r="K129">
        <v>90</v>
      </c>
      <c r="L129">
        <v>5</v>
      </c>
      <c r="M129" t="s">
        <v>192</v>
      </c>
    </row>
    <row r="130" spans="1:13">
      <c r="A130" t="s">
        <v>197</v>
      </c>
      <c r="B130" s="2" t="str">
        <f>Hyperlink("https://www.diodes.com/datasheet/download/GBP406.pdf")</f>
        <v>https://www.diodes.com/datasheet/download/GBP406.pdf</v>
      </c>
      <c r="C130" t="str">
        <f>Hyperlink("https://www.diodes.com/part/view/GBP406","GBP406")</f>
        <v>GBP406</v>
      </c>
      <c r="D130" t="s">
        <v>179</v>
      </c>
      <c r="E130" t="s">
        <v>15</v>
      </c>
      <c r="F130" t="s">
        <v>24</v>
      </c>
      <c r="G130">
        <v>1</v>
      </c>
      <c r="H130">
        <v>40</v>
      </c>
      <c r="I130">
        <v>4</v>
      </c>
      <c r="J130">
        <v>600</v>
      </c>
      <c r="K130">
        <v>135</v>
      </c>
      <c r="L130">
        <v>5</v>
      </c>
      <c r="M130" t="s">
        <v>186</v>
      </c>
    </row>
    <row r="131" spans="1:13">
      <c r="A131" t="s">
        <v>198</v>
      </c>
      <c r="B131" s="2" t="e">
        <v>#N/A</v>
      </c>
      <c r="C131" t="str">
        <f>Hyperlink("https://www.diodes.com/part/view/GBP406%28LS%29","GBP406(LS)")</f>
        <v>GBP406(LS)</v>
      </c>
      <c r="D131" t="s">
        <v>179</v>
      </c>
      <c r="E131" t="s">
        <v>15</v>
      </c>
      <c r="F131" t="s">
        <v>16</v>
      </c>
      <c r="G131">
        <v>1</v>
      </c>
      <c r="H131">
        <v>40</v>
      </c>
      <c r="I131">
        <v>4</v>
      </c>
      <c r="J131">
        <v>600</v>
      </c>
      <c r="K131">
        <v>135</v>
      </c>
      <c r="L131">
        <v>5</v>
      </c>
      <c r="M131" t="s">
        <v>192</v>
      </c>
    </row>
    <row r="132" spans="1:13">
      <c r="A132" t="s">
        <v>199</v>
      </c>
      <c r="B132" s="2" t="str">
        <f>Hyperlink("https://www.diodes.com/datasheet/download/GBP408.pdf")</f>
        <v>https://www.diodes.com/datasheet/download/GBP408.pdf</v>
      </c>
      <c r="C132" t="str">
        <f>Hyperlink("https://www.diodes.com/part/view/GBP408","GBP408")</f>
        <v>GBP408</v>
      </c>
      <c r="D132" t="s">
        <v>179</v>
      </c>
      <c r="E132" t="s">
        <v>15</v>
      </c>
      <c r="F132" t="s">
        <v>24</v>
      </c>
      <c r="G132">
        <v>1</v>
      </c>
      <c r="H132">
        <v>40</v>
      </c>
      <c r="I132">
        <v>4</v>
      </c>
      <c r="J132">
        <v>800</v>
      </c>
      <c r="K132">
        <v>135</v>
      </c>
      <c r="L132">
        <v>5</v>
      </c>
      <c r="M132" t="s">
        <v>186</v>
      </c>
    </row>
    <row r="133" spans="1:13">
      <c r="A133" t="s">
        <v>200</v>
      </c>
      <c r="B133" s="2" t="e">
        <v>#N/A</v>
      </c>
      <c r="C133" t="str">
        <f>Hyperlink("https://www.diodes.com/part/view/GBP408%28LS%29","GBP408(LS)")</f>
        <v>GBP408(LS)</v>
      </c>
      <c r="D133" t="s">
        <v>179</v>
      </c>
      <c r="E133" t="s">
        <v>15</v>
      </c>
      <c r="F133" t="s">
        <v>16</v>
      </c>
      <c r="G133">
        <v>1</v>
      </c>
      <c r="H133">
        <v>40</v>
      </c>
      <c r="I133">
        <v>4</v>
      </c>
      <c r="J133">
        <v>800</v>
      </c>
      <c r="K133">
        <v>135</v>
      </c>
      <c r="L133">
        <v>5</v>
      </c>
      <c r="M133" t="s">
        <v>192</v>
      </c>
    </row>
    <row r="134" spans="1:13">
      <c r="A134" t="s">
        <v>201</v>
      </c>
      <c r="B134" s="2" t="str">
        <f>Hyperlink("https://www.diodes.com/datasheet/download/GBP410.pdf")</f>
        <v>https://www.diodes.com/datasheet/download/GBP410.pdf</v>
      </c>
      <c r="C134" t="str">
        <f>Hyperlink("https://www.diodes.com/part/view/GBP410","GBP410")</f>
        <v>GBP410</v>
      </c>
      <c r="D134" t="s">
        <v>179</v>
      </c>
      <c r="E134" t="s">
        <v>15</v>
      </c>
      <c r="F134" t="s">
        <v>24</v>
      </c>
      <c r="G134">
        <v>1</v>
      </c>
      <c r="H134">
        <v>40</v>
      </c>
      <c r="I134">
        <v>4</v>
      </c>
      <c r="J134">
        <v>1000</v>
      </c>
      <c r="K134">
        <v>135</v>
      </c>
      <c r="L134">
        <v>5</v>
      </c>
      <c r="M134" t="s">
        <v>186</v>
      </c>
    </row>
    <row r="135" spans="1:13">
      <c r="A135" t="s">
        <v>202</v>
      </c>
      <c r="B135" s="2" t="e">
        <v>#N/A</v>
      </c>
      <c r="C135" t="str">
        <f>Hyperlink("https://www.diodes.com/part/view/GBP410%28LS%29","GBP410(LS)")</f>
        <v>GBP410(LS)</v>
      </c>
      <c r="D135" t="s">
        <v>179</v>
      </c>
      <c r="E135" t="s">
        <v>15</v>
      </c>
      <c r="F135" t="s">
        <v>16</v>
      </c>
      <c r="G135">
        <v>1</v>
      </c>
      <c r="H135">
        <v>40</v>
      </c>
      <c r="I135">
        <v>4</v>
      </c>
      <c r="J135">
        <v>1000</v>
      </c>
      <c r="K135">
        <v>135</v>
      </c>
      <c r="L135">
        <v>5</v>
      </c>
      <c r="M135" t="s">
        <v>192</v>
      </c>
    </row>
    <row r="136" spans="1:13">
      <c r="A136" t="s">
        <v>203</v>
      </c>
      <c r="B136" s="2" t="str">
        <f>Hyperlink("https://www.diodes.com/datasheet/download/GBP6L06.pdf")</f>
        <v>https://www.diodes.com/datasheet/download/GBP6L06.pdf</v>
      </c>
      <c r="C136" t="str">
        <f>Hyperlink("https://www.diodes.com/part/view/GBP6L06","GBP6L06")</f>
        <v>GBP6L06</v>
      </c>
      <c r="D136" t="s">
        <v>204</v>
      </c>
      <c r="E136" t="s">
        <v>15</v>
      </c>
      <c r="F136" t="s">
        <v>16</v>
      </c>
      <c r="G136">
        <v>0.9</v>
      </c>
      <c r="H136">
        <v>75</v>
      </c>
      <c r="I136">
        <v>6</v>
      </c>
      <c r="J136">
        <v>600</v>
      </c>
      <c r="K136">
        <v>135</v>
      </c>
      <c r="L136">
        <v>5</v>
      </c>
      <c r="M136" t="s">
        <v>186</v>
      </c>
    </row>
    <row r="137" spans="1:13">
      <c r="A137" t="s">
        <v>205</v>
      </c>
      <c r="B137" s="2" t="str">
        <f>Hyperlink("https://www.diodes.com/datasheet/download/GBP808N+.pdf")</f>
        <v>https://www.diodes.com/datasheet/download/GBP808N+.pdf</v>
      </c>
      <c r="C137" t="str">
        <f>Hyperlink("https://www.diodes.com/part/view/GBP808N","GBP808N")</f>
        <v>GBP808N</v>
      </c>
      <c r="D137" t="s">
        <v>206</v>
      </c>
      <c r="E137" t="s">
        <v>15</v>
      </c>
      <c r="F137" t="s">
        <v>24</v>
      </c>
      <c r="G137">
        <v>1.05</v>
      </c>
      <c r="H137">
        <v>45</v>
      </c>
      <c r="I137">
        <v>8</v>
      </c>
      <c r="J137">
        <v>800</v>
      </c>
      <c r="K137">
        <v>165</v>
      </c>
      <c r="L137">
        <v>1</v>
      </c>
      <c r="M137" t="s">
        <v>186</v>
      </c>
    </row>
    <row r="138" spans="1:13">
      <c r="A138" t="s">
        <v>207</v>
      </c>
      <c r="B138" s="2" t="e">
        <v>#N/A</v>
      </c>
      <c r="C138" t="str">
        <f>Hyperlink("https://www.diodes.com/part/view/GBP808N%28LS%29","GBP808N(LS)")</f>
        <v>GBP808N(LS)</v>
      </c>
      <c r="D138" t="s">
        <v>206</v>
      </c>
      <c r="E138" t="s">
        <v>15</v>
      </c>
      <c r="F138" t="s">
        <v>16</v>
      </c>
      <c r="G138">
        <v>1.05</v>
      </c>
      <c r="H138">
        <v>45</v>
      </c>
      <c r="I138">
        <v>8</v>
      </c>
      <c r="J138">
        <v>800</v>
      </c>
      <c r="K138">
        <v>165</v>
      </c>
      <c r="L138">
        <v>1</v>
      </c>
      <c r="M138" t="s">
        <v>192</v>
      </c>
    </row>
    <row r="139" spans="1:13">
      <c r="A139" t="s">
        <v>208</v>
      </c>
      <c r="B139" s="2" t="str">
        <f>Hyperlink("https://www.diodes.com/datasheet/download/GBP810+.pdf")</f>
        <v>https://www.diodes.com/datasheet/download/GBP810+.pdf</v>
      </c>
      <c r="C139" t="str">
        <f>Hyperlink("https://www.diodes.com/part/view/GBP810","GBP810")</f>
        <v>GBP810</v>
      </c>
      <c r="D139" t="s">
        <v>206</v>
      </c>
      <c r="E139" t="s">
        <v>15</v>
      </c>
      <c r="F139" t="s">
        <v>24</v>
      </c>
      <c r="G139">
        <v>1</v>
      </c>
      <c r="H139">
        <v>45</v>
      </c>
      <c r="I139">
        <v>8</v>
      </c>
      <c r="J139">
        <v>1000</v>
      </c>
      <c r="K139">
        <v>165</v>
      </c>
      <c r="L139">
        <v>1</v>
      </c>
      <c r="M139" t="s">
        <v>186</v>
      </c>
    </row>
    <row r="140" spans="1:13">
      <c r="A140" t="s">
        <v>209</v>
      </c>
      <c r="B140" s="2" t="str">
        <f>Hyperlink("https://www.diodes.com/datasheet/download/GBU10005.pdf")</f>
        <v>https://www.diodes.com/datasheet/download/GBU10005.pdf</v>
      </c>
      <c r="C140" t="str">
        <f>Hyperlink("https://www.diodes.com/part/view/GBU10005","GBU10005")</f>
        <v>GBU10005</v>
      </c>
      <c r="D140" t="s">
        <v>40</v>
      </c>
      <c r="E140" t="s">
        <v>15</v>
      </c>
      <c r="F140" t="s">
        <v>16</v>
      </c>
      <c r="G140">
        <v>1</v>
      </c>
      <c r="H140">
        <v>60</v>
      </c>
      <c r="I140">
        <v>10</v>
      </c>
      <c r="J140">
        <v>50</v>
      </c>
      <c r="K140">
        <v>220</v>
      </c>
      <c r="L140">
        <v>5</v>
      </c>
      <c r="M140" t="s">
        <v>210</v>
      </c>
    </row>
    <row r="141" spans="1:13">
      <c r="A141" t="s">
        <v>211</v>
      </c>
      <c r="B141" s="2" t="str">
        <f>Hyperlink("https://www.diodes.com/datasheet/download/GBU1001.pdf")</f>
        <v>https://www.diodes.com/datasheet/download/GBU1001.pdf</v>
      </c>
      <c r="C141" t="str">
        <f>Hyperlink("https://www.diodes.com/part/view/GBU1001","GBU1001")</f>
        <v>GBU1001</v>
      </c>
      <c r="D141" t="s">
        <v>40</v>
      </c>
      <c r="E141" t="s">
        <v>15</v>
      </c>
      <c r="F141" t="s">
        <v>16</v>
      </c>
      <c r="G141">
        <v>1</v>
      </c>
      <c r="H141">
        <v>60</v>
      </c>
      <c r="I141">
        <v>10</v>
      </c>
      <c r="J141">
        <v>100</v>
      </c>
      <c r="K141">
        <v>220</v>
      </c>
      <c r="L141">
        <v>5</v>
      </c>
      <c r="M141" t="s">
        <v>210</v>
      </c>
    </row>
    <row r="142" spans="1:13">
      <c r="A142" t="s">
        <v>212</v>
      </c>
      <c r="B142" s="2" t="str">
        <f>Hyperlink("https://www.diodes.com/datasheet/download/GBU1002.pdf")</f>
        <v>https://www.diodes.com/datasheet/download/GBU1002.pdf</v>
      </c>
      <c r="C142" t="str">
        <f>Hyperlink("https://www.diodes.com/part/view/GBU1002","GBU1002")</f>
        <v>GBU1002</v>
      </c>
      <c r="D142" t="s">
        <v>40</v>
      </c>
      <c r="E142" t="s">
        <v>15</v>
      </c>
      <c r="F142" t="s">
        <v>16</v>
      </c>
      <c r="G142">
        <v>1</v>
      </c>
      <c r="H142">
        <v>60</v>
      </c>
      <c r="I142">
        <v>10</v>
      </c>
      <c r="J142">
        <v>200</v>
      </c>
      <c r="K142">
        <v>220</v>
      </c>
      <c r="L142">
        <v>5</v>
      </c>
      <c r="M142" t="s">
        <v>210</v>
      </c>
    </row>
    <row r="143" spans="1:13">
      <c r="A143" t="s">
        <v>213</v>
      </c>
      <c r="B143" s="2" t="str">
        <f>Hyperlink("https://www.diodes.com/datasheet/download/GBU1004.pdf")</f>
        <v>https://www.diodes.com/datasheet/download/GBU1004.pdf</v>
      </c>
      <c r="C143" t="str">
        <f>Hyperlink("https://www.diodes.com/part/view/GBU1004","GBU1004")</f>
        <v>GBU1004</v>
      </c>
      <c r="D143" t="s">
        <v>40</v>
      </c>
      <c r="E143" t="s">
        <v>15</v>
      </c>
      <c r="F143" t="s">
        <v>16</v>
      </c>
      <c r="G143">
        <v>1</v>
      </c>
      <c r="H143">
        <v>60</v>
      </c>
      <c r="I143">
        <v>10</v>
      </c>
      <c r="J143">
        <v>400</v>
      </c>
      <c r="K143">
        <v>220</v>
      </c>
      <c r="L143">
        <v>5</v>
      </c>
      <c r="M143" t="s">
        <v>210</v>
      </c>
    </row>
    <row r="144" spans="1:13">
      <c r="A144" t="s">
        <v>214</v>
      </c>
      <c r="B144" s="2" t="str">
        <f>Hyperlink("https://www.diodes.com/datasheet/download/GBU1006.pdf")</f>
        <v>https://www.diodes.com/datasheet/download/GBU1006.pdf</v>
      </c>
      <c r="C144" t="str">
        <f>Hyperlink("https://www.diodes.com/part/view/GBU1006","GBU1006")</f>
        <v>GBU1006</v>
      </c>
      <c r="D144" t="s">
        <v>40</v>
      </c>
      <c r="E144" t="s">
        <v>15</v>
      </c>
      <c r="F144" t="s">
        <v>16</v>
      </c>
      <c r="G144">
        <v>1</v>
      </c>
      <c r="H144">
        <v>60</v>
      </c>
      <c r="I144">
        <v>10</v>
      </c>
      <c r="J144">
        <v>600</v>
      </c>
      <c r="K144">
        <v>220</v>
      </c>
      <c r="L144">
        <v>5</v>
      </c>
      <c r="M144" t="s">
        <v>210</v>
      </c>
    </row>
    <row r="145" spans="1:13">
      <c r="A145" t="s">
        <v>215</v>
      </c>
      <c r="B145" s="2" t="str">
        <f>Hyperlink("https://www.diodes.com/datasheet/download/GBU1008.pdf")</f>
        <v>https://www.diodes.com/datasheet/download/GBU1008.pdf</v>
      </c>
      <c r="C145" t="str">
        <f>Hyperlink("https://www.diodes.com/part/view/GBU1008","GBU1008")</f>
        <v>GBU1008</v>
      </c>
      <c r="D145" t="s">
        <v>40</v>
      </c>
      <c r="E145" t="s">
        <v>15</v>
      </c>
      <c r="F145" t="s">
        <v>16</v>
      </c>
      <c r="G145">
        <v>1</v>
      </c>
      <c r="H145">
        <v>60</v>
      </c>
      <c r="I145">
        <v>10</v>
      </c>
      <c r="J145">
        <v>800</v>
      </c>
      <c r="K145">
        <v>220</v>
      </c>
      <c r="L145">
        <v>5</v>
      </c>
      <c r="M145" t="s">
        <v>210</v>
      </c>
    </row>
    <row r="146" spans="1:13">
      <c r="A146" t="s">
        <v>216</v>
      </c>
      <c r="B146" s="2" t="str">
        <f>Hyperlink("https://www.diodes.com/datasheet/download/GBU1010.pdf")</f>
        <v>https://www.diodes.com/datasheet/download/GBU1010.pdf</v>
      </c>
      <c r="C146" t="str">
        <f>Hyperlink("https://www.diodes.com/part/view/GBU1010","GBU1010")</f>
        <v>GBU1010</v>
      </c>
      <c r="D146" t="s">
        <v>40</v>
      </c>
      <c r="E146" t="s">
        <v>15</v>
      </c>
      <c r="F146" t="s">
        <v>16</v>
      </c>
      <c r="G146">
        <v>1</v>
      </c>
      <c r="H146">
        <v>60</v>
      </c>
      <c r="I146">
        <v>10</v>
      </c>
      <c r="J146">
        <v>1000</v>
      </c>
      <c r="K146">
        <v>220</v>
      </c>
      <c r="L146">
        <v>5</v>
      </c>
      <c r="M146" t="s">
        <v>210</v>
      </c>
    </row>
    <row r="147" spans="1:13">
      <c r="A147" t="s">
        <v>217</v>
      </c>
      <c r="B147" s="2" t="str">
        <f>Hyperlink("https://www.diodes.com/datasheet/download/GBU10V06.pdf")</f>
        <v>https://www.diodes.com/datasheet/download/GBU10V06.pdf</v>
      </c>
      <c r="C147" t="str">
        <f>Hyperlink("https://www.diodes.com/part/view/GBU10V06","GBU10V06")</f>
        <v>GBU10V06</v>
      </c>
      <c r="D147" t="s">
        <v>91</v>
      </c>
      <c r="E147" t="s">
        <v>15</v>
      </c>
      <c r="F147" t="s">
        <v>24</v>
      </c>
      <c r="G147">
        <v>0.92</v>
      </c>
      <c r="I147">
        <v>10</v>
      </c>
      <c r="J147">
        <v>600</v>
      </c>
      <c r="K147">
        <v>250</v>
      </c>
      <c r="L147">
        <v>5</v>
      </c>
      <c r="M147" t="s">
        <v>210</v>
      </c>
    </row>
    <row r="148" spans="1:13">
      <c r="A148" t="s">
        <v>218</v>
      </c>
      <c r="B148" s="2" t="str">
        <f>Hyperlink("https://www.diodes.com/datasheet/download/GBU10V08.pdf")</f>
        <v>https://www.diodes.com/datasheet/download/GBU10V08.pdf</v>
      </c>
      <c r="C148" t="str">
        <f>Hyperlink("https://www.diodes.com/part/view/GBU10V08","GBU10V08")</f>
        <v>GBU10V08</v>
      </c>
      <c r="D148" t="s">
        <v>91</v>
      </c>
      <c r="E148" t="s">
        <v>15</v>
      </c>
      <c r="F148" t="s">
        <v>24</v>
      </c>
      <c r="G148">
        <v>0.92</v>
      </c>
      <c r="I148">
        <v>10</v>
      </c>
      <c r="J148">
        <v>800</v>
      </c>
      <c r="K148">
        <v>250</v>
      </c>
      <c r="L148">
        <v>5</v>
      </c>
      <c r="M148" t="s">
        <v>210</v>
      </c>
    </row>
    <row r="149" spans="1:13">
      <c r="A149" t="s">
        <v>219</v>
      </c>
      <c r="B149" s="2" t="str">
        <f>Hyperlink("https://www.diodes.com/datasheet/download/GBU1506.pdf")</f>
        <v>https://www.diodes.com/datasheet/download/GBU1506.pdf</v>
      </c>
      <c r="C149" t="str">
        <f>Hyperlink("https://www.diodes.com/part/view/GBU1506","GBU1506")</f>
        <v>GBU1506</v>
      </c>
      <c r="D149" t="s">
        <v>220</v>
      </c>
      <c r="E149" t="s">
        <v>15</v>
      </c>
      <c r="F149" t="s">
        <v>24</v>
      </c>
      <c r="G149">
        <v>1.1</v>
      </c>
      <c r="H149">
        <v>50</v>
      </c>
      <c r="I149">
        <v>15</v>
      </c>
      <c r="J149">
        <v>600</v>
      </c>
      <c r="K149">
        <v>200</v>
      </c>
      <c r="L149">
        <v>5</v>
      </c>
      <c r="M149" t="s">
        <v>210</v>
      </c>
    </row>
    <row r="150" spans="1:13">
      <c r="A150" t="s">
        <v>221</v>
      </c>
      <c r="B150" s="2" t="str">
        <f>Hyperlink("https://www.diodes.com/datasheet/download/GBU1508.pdf")</f>
        <v>https://www.diodes.com/datasheet/download/GBU1508.pdf</v>
      </c>
      <c r="C150" t="str">
        <f>Hyperlink("https://www.diodes.com/part/view/GBU1508","GBU1508")</f>
        <v>GBU1508</v>
      </c>
      <c r="D150" t="s">
        <v>220</v>
      </c>
      <c r="E150" t="s">
        <v>15</v>
      </c>
      <c r="F150" t="s">
        <v>24</v>
      </c>
      <c r="G150">
        <v>1.1</v>
      </c>
      <c r="H150">
        <v>50</v>
      </c>
      <c r="I150">
        <v>15</v>
      </c>
      <c r="J150">
        <v>800</v>
      </c>
      <c r="K150">
        <v>200</v>
      </c>
      <c r="L150">
        <v>5</v>
      </c>
      <c r="M150" t="s">
        <v>210</v>
      </c>
    </row>
    <row r="151" spans="1:13">
      <c r="A151" t="s">
        <v>222</v>
      </c>
      <c r="B151" s="2" t="str">
        <f>Hyperlink("https://www.diodes.com/datasheet/download/GBU1510.pdf")</f>
        <v>https://www.diodes.com/datasheet/download/GBU1510.pdf</v>
      </c>
      <c r="C151" t="str">
        <f>Hyperlink("https://www.diodes.com/part/view/GBU1510","GBU1510")</f>
        <v>GBU1510</v>
      </c>
      <c r="D151" t="s">
        <v>220</v>
      </c>
      <c r="E151" t="s">
        <v>15</v>
      </c>
      <c r="F151" t="s">
        <v>24</v>
      </c>
      <c r="G151">
        <v>1.1</v>
      </c>
      <c r="H151">
        <v>50</v>
      </c>
      <c r="I151">
        <v>15</v>
      </c>
      <c r="J151">
        <v>1000</v>
      </c>
      <c r="K151">
        <v>200</v>
      </c>
      <c r="L151">
        <v>5</v>
      </c>
      <c r="M151" t="s">
        <v>210</v>
      </c>
    </row>
    <row r="152" spans="1:13">
      <c r="A152" t="s">
        <v>223</v>
      </c>
      <c r="B152" s="2" t="str">
        <f>Hyperlink("https://www.diodes.com/datasheet/download/GBU15L06.pdf")</f>
        <v>https://www.diodes.com/datasheet/download/GBU15L06.pdf</v>
      </c>
      <c r="C152" t="str">
        <f>Hyperlink("https://www.diodes.com/part/view/GBU15L06","GBU15L06")</f>
        <v>GBU15L06</v>
      </c>
      <c r="D152" t="s">
        <v>220</v>
      </c>
      <c r="E152" t="s">
        <v>15</v>
      </c>
      <c r="F152" t="s">
        <v>24</v>
      </c>
      <c r="G152">
        <v>0.9</v>
      </c>
      <c r="H152">
        <v>80</v>
      </c>
      <c r="I152">
        <v>15</v>
      </c>
      <c r="J152">
        <v>600</v>
      </c>
      <c r="K152">
        <v>200</v>
      </c>
      <c r="L152">
        <v>10</v>
      </c>
      <c r="M152" t="s">
        <v>210</v>
      </c>
    </row>
    <row r="153" spans="1:13">
      <c r="A153" t="s">
        <v>224</v>
      </c>
      <c r="B153" s="2" t="str">
        <f>Hyperlink("https://www.diodes.com/datasheet/download/GBU15L08.pdf")</f>
        <v>https://www.diodes.com/datasheet/download/GBU15L08.pdf</v>
      </c>
      <c r="C153" t="str">
        <f>Hyperlink("https://www.diodes.com/part/view/GBU15L08","GBU15L08")</f>
        <v>GBU15L08</v>
      </c>
      <c r="D153" t="s">
        <v>225</v>
      </c>
      <c r="E153" t="s">
        <v>15</v>
      </c>
      <c r="F153" t="s">
        <v>24</v>
      </c>
      <c r="G153">
        <v>0.9</v>
      </c>
      <c r="H153">
        <v>160</v>
      </c>
      <c r="I153">
        <v>15</v>
      </c>
      <c r="J153">
        <v>800</v>
      </c>
      <c r="K153">
        <v>250</v>
      </c>
      <c r="L153">
        <v>10</v>
      </c>
      <c r="M153" t="s">
        <v>210</v>
      </c>
    </row>
    <row r="154" spans="1:13">
      <c r="A154" t="s">
        <v>226</v>
      </c>
      <c r="B154" s="2" t="str">
        <f>Hyperlink("https://www.diodes.com/datasheet/download/GBU2510.pdf")</f>
        <v>https://www.diodes.com/datasheet/download/GBU2510.pdf</v>
      </c>
      <c r="C154" t="str">
        <f>Hyperlink("https://www.diodes.com/part/view/GBU2510","GBU2510")</f>
        <v>GBU2510</v>
      </c>
      <c r="D154" t="s">
        <v>227</v>
      </c>
      <c r="E154" t="s">
        <v>15</v>
      </c>
      <c r="F154" t="s">
        <v>24</v>
      </c>
      <c r="G154">
        <v>1.05</v>
      </c>
      <c r="H154">
        <v>93</v>
      </c>
      <c r="I154">
        <v>25</v>
      </c>
      <c r="J154">
        <v>1000</v>
      </c>
      <c r="K154">
        <v>350</v>
      </c>
      <c r="L154">
        <v>10</v>
      </c>
      <c r="M154" t="s">
        <v>210</v>
      </c>
    </row>
    <row r="155" spans="1:13">
      <c r="A155" t="s">
        <v>228</v>
      </c>
      <c r="B155" s="2" t="str">
        <f>Hyperlink("https://www.diodes.com/datasheet/download/GBU25JL.pdf")</f>
        <v>https://www.diodes.com/datasheet/download/GBU25JL.pdf</v>
      </c>
      <c r="C155" t="str">
        <f>Hyperlink("https://www.diodes.com/part/view/GBU25JL","GBU25JL")</f>
        <v>GBU25JL</v>
      </c>
      <c r="D155" t="s">
        <v>128</v>
      </c>
      <c r="E155" t="s">
        <v>15</v>
      </c>
      <c r="F155" t="s">
        <v>24</v>
      </c>
      <c r="G155">
        <v>0.92</v>
      </c>
      <c r="H155">
        <v>160</v>
      </c>
      <c r="I155">
        <v>25</v>
      </c>
      <c r="J155">
        <v>600</v>
      </c>
      <c r="K155">
        <v>250</v>
      </c>
      <c r="L155">
        <v>10</v>
      </c>
      <c r="M155" t="s">
        <v>210</v>
      </c>
    </row>
    <row r="156" spans="1:13">
      <c r="A156" t="s">
        <v>229</v>
      </c>
      <c r="B156" s="2" t="str">
        <f>Hyperlink("https://www.diodes.com/datasheet/download/GBU25KH.pdf")</f>
        <v>https://www.diodes.com/datasheet/download/GBU25KH.pdf</v>
      </c>
      <c r="C156" t="str">
        <f>Hyperlink("https://www.diodes.com/part/view/GBU25KH","GBU25KH")</f>
        <v>GBU25KH</v>
      </c>
      <c r="D156" t="s">
        <v>230</v>
      </c>
      <c r="E156" t="s">
        <v>15</v>
      </c>
      <c r="F156" t="s">
        <v>16</v>
      </c>
      <c r="G156">
        <v>1.05</v>
      </c>
      <c r="H156">
        <v>93</v>
      </c>
      <c r="I156">
        <v>25</v>
      </c>
      <c r="J156">
        <v>800</v>
      </c>
      <c r="K156">
        <v>350</v>
      </c>
      <c r="L156">
        <v>10</v>
      </c>
      <c r="M156" t="s">
        <v>210</v>
      </c>
    </row>
    <row r="157" spans="1:13">
      <c r="A157" t="s">
        <v>231</v>
      </c>
      <c r="B157" s="2" t="e">
        <v>#N/A</v>
      </c>
      <c r="C157" t="str">
        <f>Hyperlink("https://www.diodes.com/part/view/GBU25KH+%28LS%29","GBU25KH (LS)")</f>
        <v>GBU25KH (LS)</v>
      </c>
      <c r="D157" t="s">
        <v>231</v>
      </c>
      <c r="E157" t="s">
        <v>15</v>
      </c>
      <c r="F157" t="s">
        <v>16</v>
      </c>
      <c r="G157">
        <v>1.05</v>
      </c>
      <c r="I157">
        <v>25</v>
      </c>
      <c r="J157">
        <v>800</v>
      </c>
      <c r="K157">
        <v>350</v>
      </c>
      <c r="L157">
        <v>10</v>
      </c>
      <c r="M157" t="s">
        <v>232</v>
      </c>
    </row>
    <row r="158" spans="1:13">
      <c r="A158" t="s">
        <v>233</v>
      </c>
      <c r="B158" s="2" t="str">
        <f>Hyperlink("https://www.diodes.com/datasheet/download/GBU3008.pdf")</f>
        <v>https://www.diodes.com/datasheet/download/GBU3008.pdf</v>
      </c>
      <c r="C158" t="str">
        <f>Hyperlink("https://www.diodes.com/part/view/GBU3008","GBU3008")</f>
        <v>GBU3008</v>
      </c>
      <c r="D158" t="s">
        <v>234</v>
      </c>
      <c r="E158" t="s">
        <v>15</v>
      </c>
      <c r="F158" t="s">
        <v>24</v>
      </c>
      <c r="G158">
        <v>1.1</v>
      </c>
      <c r="H158">
        <v>108</v>
      </c>
      <c r="I158">
        <v>30</v>
      </c>
      <c r="J158">
        <v>800</v>
      </c>
      <c r="K158">
        <v>350</v>
      </c>
      <c r="L158">
        <v>10</v>
      </c>
      <c r="M158" t="s">
        <v>210</v>
      </c>
    </row>
    <row r="159" spans="1:13">
      <c r="A159" t="s">
        <v>235</v>
      </c>
      <c r="B159" s="2" t="str">
        <f>Hyperlink("https://www.diodes.com/datasheet/download/GBU30T08.pdf")</f>
        <v>https://www.diodes.com/datasheet/download/GBU30T08.pdf</v>
      </c>
      <c r="C159" t="str">
        <f>Hyperlink("https://www.diodes.com/part/view/GBU30T08","GBU30T08")</f>
        <v>GBU30T08</v>
      </c>
      <c r="D159" t="s">
        <v>236</v>
      </c>
      <c r="E159" t="s">
        <v>15</v>
      </c>
      <c r="F159" t="s">
        <v>24</v>
      </c>
      <c r="G159">
        <v>1.1</v>
      </c>
      <c r="H159">
        <v>102</v>
      </c>
      <c r="I159">
        <v>30</v>
      </c>
      <c r="J159">
        <v>800</v>
      </c>
      <c r="K159">
        <v>350</v>
      </c>
      <c r="L159">
        <v>10</v>
      </c>
      <c r="M159" t="s">
        <v>210</v>
      </c>
    </row>
    <row r="160" spans="1:13">
      <c r="A160" t="s">
        <v>237</v>
      </c>
      <c r="B160" s="2" t="e">
        <v>#N/A</v>
      </c>
      <c r="C160" t="str">
        <f>Hyperlink("https://www.diodes.com/part/view/GBU30T08%28LS%29","GBU30T08(LS)")</f>
        <v>GBU30T08(LS)</v>
      </c>
      <c r="D160" t="s">
        <v>234</v>
      </c>
      <c r="E160" t="s">
        <v>15</v>
      </c>
      <c r="F160" t="s">
        <v>24</v>
      </c>
      <c r="G160">
        <v>1.1</v>
      </c>
      <c r="H160">
        <v>102</v>
      </c>
      <c r="I160">
        <v>30</v>
      </c>
      <c r="J160">
        <v>800</v>
      </c>
      <c r="K160">
        <v>350</v>
      </c>
      <c r="L160">
        <v>10</v>
      </c>
      <c r="M160" t="s">
        <v>232</v>
      </c>
    </row>
    <row r="161" spans="1:13">
      <c r="A161" t="s">
        <v>238</v>
      </c>
      <c r="B161" s="2" t="str">
        <f>Hyperlink("https://www.diodes.com/datasheet/download/GBU4005.pdf")</f>
        <v>https://www.diodes.com/datasheet/download/GBU4005.pdf</v>
      </c>
      <c r="C161" t="str">
        <f>Hyperlink("https://www.diodes.com/part/view/GBU4005","GBU4005")</f>
        <v>GBU4005</v>
      </c>
      <c r="D161" t="s">
        <v>40</v>
      </c>
      <c r="E161" t="s">
        <v>15</v>
      </c>
      <c r="F161" t="s">
        <v>16</v>
      </c>
      <c r="G161">
        <v>1</v>
      </c>
      <c r="H161">
        <v>80</v>
      </c>
      <c r="I161">
        <v>4</v>
      </c>
      <c r="J161">
        <v>50</v>
      </c>
      <c r="K161">
        <v>150</v>
      </c>
      <c r="L161">
        <v>5</v>
      </c>
      <c r="M161" t="s">
        <v>210</v>
      </c>
    </row>
    <row r="162" spans="1:13">
      <c r="A162" t="s">
        <v>239</v>
      </c>
      <c r="B162" s="2" t="str">
        <f>Hyperlink("https://www.diodes.com/datasheet/download/GBU401.pdf")</f>
        <v>https://www.diodes.com/datasheet/download/GBU401.pdf</v>
      </c>
      <c r="C162" t="str">
        <f>Hyperlink("https://www.diodes.com/part/view/GBU401","GBU401")</f>
        <v>GBU401</v>
      </c>
      <c r="D162" t="s">
        <v>40</v>
      </c>
      <c r="E162" t="s">
        <v>15</v>
      </c>
      <c r="F162" t="s">
        <v>16</v>
      </c>
      <c r="G162">
        <v>1</v>
      </c>
      <c r="H162">
        <v>80</v>
      </c>
      <c r="I162">
        <v>4</v>
      </c>
      <c r="J162">
        <v>100</v>
      </c>
      <c r="K162">
        <v>150</v>
      </c>
      <c r="L162">
        <v>5</v>
      </c>
      <c r="M162" t="s">
        <v>210</v>
      </c>
    </row>
    <row r="163" spans="1:13">
      <c r="A163" t="s">
        <v>240</v>
      </c>
      <c r="B163" s="2" t="str">
        <f>Hyperlink("https://www.diodes.com/datasheet/download/GBU402.pdf")</f>
        <v>https://www.diodes.com/datasheet/download/GBU402.pdf</v>
      </c>
      <c r="C163" t="str">
        <f>Hyperlink("https://www.diodes.com/part/view/GBU402","GBU402")</f>
        <v>GBU402</v>
      </c>
      <c r="D163" t="s">
        <v>40</v>
      </c>
      <c r="E163" t="s">
        <v>15</v>
      </c>
      <c r="F163" t="s">
        <v>16</v>
      </c>
      <c r="G163">
        <v>1</v>
      </c>
      <c r="H163">
        <v>80</v>
      </c>
      <c r="I163">
        <v>4</v>
      </c>
      <c r="J163">
        <v>200</v>
      </c>
      <c r="K163">
        <v>150</v>
      </c>
      <c r="L163">
        <v>5</v>
      </c>
      <c r="M163" t="s">
        <v>210</v>
      </c>
    </row>
    <row r="164" spans="1:13">
      <c r="A164" t="s">
        <v>241</v>
      </c>
      <c r="B164" s="2" t="str">
        <f>Hyperlink("https://www.diodes.com/datasheet/download/GBU404.pdf")</f>
        <v>https://www.diodes.com/datasheet/download/GBU404.pdf</v>
      </c>
      <c r="C164" t="str">
        <f>Hyperlink("https://www.diodes.com/part/view/GBU404","GBU404")</f>
        <v>GBU404</v>
      </c>
      <c r="D164" t="s">
        <v>40</v>
      </c>
      <c r="E164" t="s">
        <v>15</v>
      </c>
      <c r="F164" t="s">
        <v>16</v>
      </c>
      <c r="G164">
        <v>1</v>
      </c>
      <c r="H164">
        <v>80</v>
      </c>
      <c r="I164">
        <v>4</v>
      </c>
      <c r="J164">
        <v>400</v>
      </c>
      <c r="K164">
        <v>150</v>
      </c>
      <c r="L164">
        <v>5</v>
      </c>
      <c r="M164" t="s">
        <v>210</v>
      </c>
    </row>
    <row r="165" spans="1:13">
      <c r="A165" t="s">
        <v>242</v>
      </c>
      <c r="B165" s="2" t="str">
        <f>Hyperlink("https://www.diodes.com/datasheet/download/GBU406.pdf")</f>
        <v>https://www.diodes.com/datasheet/download/GBU406.pdf</v>
      </c>
      <c r="C165" t="str">
        <f>Hyperlink("https://www.diodes.com/part/view/GBU406","GBU406")</f>
        <v>GBU406</v>
      </c>
      <c r="D165" t="s">
        <v>40</v>
      </c>
      <c r="E165" t="s">
        <v>15</v>
      </c>
      <c r="F165" t="s">
        <v>16</v>
      </c>
      <c r="G165">
        <v>1</v>
      </c>
      <c r="H165">
        <v>80</v>
      </c>
      <c r="I165">
        <v>4</v>
      </c>
      <c r="J165">
        <v>600</v>
      </c>
      <c r="K165">
        <v>150</v>
      </c>
      <c r="L165">
        <v>5</v>
      </c>
      <c r="M165" t="s">
        <v>210</v>
      </c>
    </row>
    <row r="166" spans="1:13">
      <c r="A166" t="s">
        <v>243</v>
      </c>
      <c r="B166" s="2" t="str">
        <f>Hyperlink("https://www.diodes.com/datasheet/download/GBU408.pdf")</f>
        <v>https://www.diodes.com/datasheet/download/GBU408.pdf</v>
      </c>
      <c r="C166" t="str">
        <f>Hyperlink("https://www.diodes.com/part/view/GBU408","GBU408")</f>
        <v>GBU408</v>
      </c>
      <c r="D166" t="s">
        <v>40</v>
      </c>
      <c r="E166" t="s">
        <v>15</v>
      </c>
      <c r="F166" t="s">
        <v>16</v>
      </c>
      <c r="G166">
        <v>1</v>
      </c>
      <c r="H166">
        <v>80</v>
      </c>
      <c r="I166">
        <v>4</v>
      </c>
      <c r="J166">
        <v>800</v>
      </c>
      <c r="K166">
        <v>150</v>
      </c>
      <c r="L166">
        <v>5</v>
      </c>
      <c r="M166" t="s">
        <v>210</v>
      </c>
    </row>
    <row r="167" spans="1:13">
      <c r="A167" t="s">
        <v>244</v>
      </c>
      <c r="B167" s="2" t="str">
        <f>Hyperlink("https://www.diodes.com/datasheet/download/GBU410.pdf")</f>
        <v>https://www.diodes.com/datasheet/download/GBU410.pdf</v>
      </c>
      <c r="C167" t="str">
        <f>Hyperlink("https://www.diodes.com/part/view/GBU410","GBU410")</f>
        <v>GBU410</v>
      </c>
      <c r="D167" t="s">
        <v>40</v>
      </c>
      <c r="E167" t="s">
        <v>15</v>
      </c>
      <c r="F167" t="s">
        <v>16</v>
      </c>
      <c r="G167">
        <v>1</v>
      </c>
      <c r="H167">
        <v>80</v>
      </c>
      <c r="I167">
        <v>4</v>
      </c>
      <c r="J167">
        <v>1000</v>
      </c>
      <c r="K167">
        <v>150</v>
      </c>
      <c r="L167">
        <v>5</v>
      </c>
      <c r="M167" t="s">
        <v>210</v>
      </c>
    </row>
    <row r="168" spans="1:13">
      <c r="A168" t="s">
        <v>245</v>
      </c>
      <c r="B168" s="2" t="str">
        <f>Hyperlink("https://www.diodes.com/datasheet/download/GBU6005.pdf")</f>
        <v>https://www.diodes.com/datasheet/download/GBU6005.pdf</v>
      </c>
      <c r="C168" t="str">
        <f>Hyperlink("https://www.diodes.com/part/view/GBU6005","GBU6005")</f>
        <v>GBU6005</v>
      </c>
      <c r="D168" t="s">
        <v>40</v>
      </c>
      <c r="E168" t="s">
        <v>15</v>
      </c>
      <c r="F168" t="s">
        <v>16</v>
      </c>
      <c r="G168">
        <v>1</v>
      </c>
      <c r="H168">
        <v>100</v>
      </c>
      <c r="I168">
        <v>6</v>
      </c>
      <c r="J168">
        <v>50</v>
      </c>
      <c r="K168">
        <v>175</v>
      </c>
      <c r="L168">
        <v>5</v>
      </c>
      <c r="M168" t="s">
        <v>210</v>
      </c>
    </row>
    <row r="169" spans="1:13">
      <c r="A169" t="s">
        <v>246</v>
      </c>
      <c r="B169" s="2" t="str">
        <f>Hyperlink("https://www.diodes.com/datasheet/download/GBU601.pdf")</f>
        <v>https://www.diodes.com/datasheet/download/GBU601.pdf</v>
      </c>
      <c r="C169" t="str">
        <f>Hyperlink("https://www.diodes.com/part/view/GBU601","GBU601")</f>
        <v>GBU601</v>
      </c>
      <c r="D169" t="s">
        <v>40</v>
      </c>
      <c r="E169" t="s">
        <v>15</v>
      </c>
      <c r="F169" t="s">
        <v>16</v>
      </c>
      <c r="G169">
        <v>1</v>
      </c>
      <c r="H169">
        <v>100</v>
      </c>
      <c r="I169">
        <v>6</v>
      </c>
      <c r="J169">
        <v>100</v>
      </c>
      <c r="K169">
        <v>175</v>
      </c>
      <c r="L169">
        <v>5</v>
      </c>
      <c r="M169" t="s">
        <v>210</v>
      </c>
    </row>
    <row r="170" spans="1:13">
      <c r="A170" t="s">
        <v>247</v>
      </c>
      <c r="B170" s="2" t="str">
        <f>Hyperlink("https://www.diodes.com/datasheet/download/GBU602.pdf")</f>
        <v>https://www.diodes.com/datasheet/download/GBU602.pdf</v>
      </c>
      <c r="C170" t="str">
        <f>Hyperlink("https://www.diodes.com/part/view/GBU602","GBU602")</f>
        <v>GBU602</v>
      </c>
      <c r="D170" t="s">
        <v>40</v>
      </c>
      <c r="E170" t="s">
        <v>15</v>
      </c>
      <c r="F170" t="s">
        <v>16</v>
      </c>
      <c r="G170">
        <v>1</v>
      </c>
      <c r="H170">
        <v>100</v>
      </c>
      <c r="I170">
        <v>6</v>
      </c>
      <c r="J170">
        <v>200</v>
      </c>
      <c r="K170">
        <v>175</v>
      </c>
      <c r="L170">
        <v>5</v>
      </c>
      <c r="M170" t="s">
        <v>210</v>
      </c>
    </row>
    <row r="171" spans="1:13">
      <c r="A171" t="s">
        <v>248</v>
      </c>
      <c r="B171" s="2" t="str">
        <f>Hyperlink("https://www.diodes.com/datasheet/download/GBU604.pdf")</f>
        <v>https://www.diodes.com/datasheet/download/GBU604.pdf</v>
      </c>
      <c r="C171" t="str">
        <f>Hyperlink("https://www.diodes.com/part/view/GBU604","GBU604")</f>
        <v>GBU604</v>
      </c>
      <c r="D171" t="s">
        <v>40</v>
      </c>
      <c r="E171" t="s">
        <v>15</v>
      </c>
      <c r="F171" t="s">
        <v>16</v>
      </c>
      <c r="G171">
        <v>1</v>
      </c>
      <c r="H171">
        <v>100</v>
      </c>
      <c r="I171">
        <v>6</v>
      </c>
      <c r="J171">
        <v>400</v>
      </c>
      <c r="K171">
        <v>175</v>
      </c>
      <c r="L171">
        <v>5</v>
      </c>
      <c r="M171" t="s">
        <v>210</v>
      </c>
    </row>
    <row r="172" spans="1:13">
      <c r="A172" t="s">
        <v>249</v>
      </c>
      <c r="B172" s="2" t="str">
        <f>Hyperlink("https://www.diodes.com/datasheet/download/GBU606.pdf")</f>
        <v>https://www.diodes.com/datasheet/download/GBU606.pdf</v>
      </c>
      <c r="C172" t="str">
        <f>Hyperlink("https://www.diodes.com/part/view/GBU606","GBU606")</f>
        <v>GBU606</v>
      </c>
      <c r="D172" t="s">
        <v>40</v>
      </c>
      <c r="E172" t="s">
        <v>15</v>
      </c>
      <c r="F172" t="s">
        <v>16</v>
      </c>
      <c r="G172">
        <v>1</v>
      </c>
      <c r="H172">
        <v>100</v>
      </c>
      <c r="I172">
        <v>6</v>
      </c>
      <c r="J172">
        <v>600</v>
      </c>
      <c r="K172">
        <v>175</v>
      </c>
      <c r="L172">
        <v>5</v>
      </c>
      <c r="M172" t="s">
        <v>210</v>
      </c>
    </row>
    <row r="173" spans="1:13">
      <c r="A173" t="s">
        <v>250</v>
      </c>
      <c r="B173" s="2" t="str">
        <f>Hyperlink("https://www.diodes.com/datasheet/download/GBU608.pdf")</f>
        <v>https://www.diodes.com/datasheet/download/GBU608.pdf</v>
      </c>
      <c r="C173" t="str">
        <f>Hyperlink("https://www.diodes.com/part/view/GBU608","GBU608")</f>
        <v>GBU608</v>
      </c>
      <c r="D173" t="s">
        <v>40</v>
      </c>
      <c r="E173" t="s">
        <v>15</v>
      </c>
      <c r="F173" t="s">
        <v>16</v>
      </c>
      <c r="G173">
        <v>1</v>
      </c>
      <c r="H173">
        <v>100</v>
      </c>
      <c r="I173">
        <v>6</v>
      </c>
      <c r="J173">
        <v>800</v>
      </c>
      <c r="K173">
        <v>175</v>
      </c>
      <c r="L173">
        <v>5</v>
      </c>
      <c r="M173" t="s">
        <v>210</v>
      </c>
    </row>
    <row r="174" spans="1:13">
      <c r="A174" t="s">
        <v>251</v>
      </c>
      <c r="B174" s="2" t="str">
        <f>Hyperlink("https://www.diodes.com/datasheet/download/GBU610.pdf")</f>
        <v>https://www.diodes.com/datasheet/download/GBU610.pdf</v>
      </c>
      <c r="C174" t="str">
        <f>Hyperlink("https://www.diodes.com/part/view/GBU610","GBU610")</f>
        <v>GBU610</v>
      </c>
      <c r="D174" t="s">
        <v>40</v>
      </c>
      <c r="E174" t="s">
        <v>15</v>
      </c>
      <c r="F174" t="s">
        <v>16</v>
      </c>
      <c r="G174">
        <v>1</v>
      </c>
      <c r="H174">
        <v>100</v>
      </c>
      <c r="I174">
        <v>6</v>
      </c>
      <c r="J174">
        <v>1000</v>
      </c>
      <c r="K174">
        <v>175</v>
      </c>
      <c r="L174">
        <v>5</v>
      </c>
      <c r="M174" t="s">
        <v>210</v>
      </c>
    </row>
    <row r="175" spans="1:13">
      <c r="A175" t="s">
        <v>252</v>
      </c>
      <c r="B175" s="2" t="str">
        <f>Hyperlink("https://www.diodes.com/datasheet/download/GBU8005.pdf")</f>
        <v>https://www.diodes.com/datasheet/download/GBU8005.pdf</v>
      </c>
      <c r="C175" t="str">
        <f>Hyperlink("https://www.diodes.com/part/view/GBU8005","GBU8005")</f>
        <v>GBU8005</v>
      </c>
      <c r="D175" t="s">
        <v>40</v>
      </c>
      <c r="E175" t="s">
        <v>15</v>
      </c>
      <c r="F175" t="s">
        <v>16</v>
      </c>
      <c r="G175">
        <v>1</v>
      </c>
      <c r="H175">
        <v>130</v>
      </c>
      <c r="I175">
        <v>8</v>
      </c>
      <c r="J175">
        <v>50</v>
      </c>
      <c r="K175">
        <v>200</v>
      </c>
      <c r="L175">
        <v>5</v>
      </c>
      <c r="M175" t="s">
        <v>210</v>
      </c>
    </row>
    <row r="176" spans="1:13">
      <c r="A176" t="s">
        <v>253</v>
      </c>
      <c r="B176" s="2" t="str">
        <f>Hyperlink("https://www.diodes.com/datasheet/download/GBU801.pdf")</f>
        <v>https://www.diodes.com/datasheet/download/GBU801.pdf</v>
      </c>
      <c r="C176" t="str">
        <f>Hyperlink("https://www.diodes.com/part/view/GBU801","GBU801")</f>
        <v>GBU801</v>
      </c>
      <c r="D176" t="s">
        <v>40</v>
      </c>
      <c r="E176" t="s">
        <v>15</v>
      </c>
      <c r="F176" t="s">
        <v>16</v>
      </c>
      <c r="G176">
        <v>1</v>
      </c>
      <c r="H176">
        <v>130</v>
      </c>
      <c r="I176">
        <v>8</v>
      </c>
      <c r="J176">
        <v>100</v>
      </c>
      <c r="K176">
        <v>200</v>
      </c>
      <c r="L176">
        <v>5</v>
      </c>
      <c r="M176" t="s">
        <v>210</v>
      </c>
    </row>
    <row r="177" spans="1:13">
      <c r="A177" t="s">
        <v>254</v>
      </c>
      <c r="B177" s="2" t="str">
        <f>Hyperlink("https://www.diodes.com/datasheet/download/GBU802.pdf")</f>
        <v>https://www.diodes.com/datasheet/download/GBU802.pdf</v>
      </c>
      <c r="C177" t="str">
        <f>Hyperlink("https://www.diodes.com/part/view/GBU802","GBU802")</f>
        <v>GBU802</v>
      </c>
      <c r="D177" t="s">
        <v>40</v>
      </c>
      <c r="E177" t="s">
        <v>15</v>
      </c>
      <c r="F177" t="s">
        <v>16</v>
      </c>
      <c r="G177">
        <v>1</v>
      </c>
      <c r="H177">
        <v>130</v>
      </c>
      <c r="I177">
        <v>8</v>
      </c>
      <c r="J177">
        <v>200</v>
      </c>
      <c r="K177">
        <v>200</v>
      </c>
      <c r="L177">
        <v>5</v>
      </c>
      <c r="M177" t="s">
        <v>210</v>
      </c>
    </row>
    <row r="178" spans="1:13">
      <c r="A178" t="s">
        <v>255</v>
      </c>
      <c r="B178" s="2" t="str">
        <f>Hyperlink("https://www.diodes.com/datasheet/download/GBU804.pdf")</f>
        <v>https://www.diodes.com/datasheet/download/GBU804.pdf</v>
      </c>
      <c r="C178" t="str">
        <f>Hyperlink("https://www.diodes.com/part/view/GBU804","GBU804")</f>
        <v>GBU804</v>
      </c>
      <c r="D178" t="s">
        <v>40</v>
      </c>
      <c r="E178" t="s">
        <v>15</v>
      </c>
      <c r="F178" t="s">
        <v>16</v>
      </c>
      <c r="G178">
        <v>1</v>
      </c>
      <c r="H178">
        <v>130</v>
      </c>
      <c r="I178">
        <v>8</v>
      </c>
      <c r="J178">
        <v>400</v>
      </c>
      <c r="K178">
        <v>200</v>
      </c>
      <c r="L178">
        <v>5</v>
      </c>
      <c r="M178" t="s">
        <v>210</v>
      </c>
    </row>
    <row r="179" spans="1:13">
      <c r="A179" t="s">
        <v>256</v>
      </c>
      <c r="B179" s="2" t="str">
        <f>Hyperlink("https://www.diodes.com/datasheet/download/GBU806.pdf")</f>
        <v>https://www.diodes.com/datasheet/download/GBU806.pdf</v>
      </c>
      <c r="C179" t="str">
        <f>Hyperlink("https://www.diodes.com/part/view/GBU806","GBU806")</f>
        <v>GBU806</v>
      </c>
      <c r="D179" t="s">
        <v>40</v>
      </c>
      <c r="E179" t="s">
        <v>15</v>
      </c>
      <c r="F179" t="s">
        <v>16</v>
      </c>
      <c r="G179">
        <v>1</v>
      </c>
      <c r="H179">
        <v>130</v>
      </c>
      <c r="I179">
        <v>8</v>
      </c>
      <c r="J179">
        <v>600</v>
      </c>
      <c r="K179">
        <v>200</v>
      </c>
      <c r="L179">
        <v>5</v>
      </c>
      <c r="M179" t="s">
        <v>210</v>
      </c>
    </row>
    <row r="180" spans="1:13">
      <c r="A180" t="s">
        <v>257</v>
      </c>
      <c r="B180" s="2" t="str">
        <f>Hyperlink("https://www.diodes.com/datasheet/download/GBU808.pdf")</f>
        <v>https://www.diodes.com/datasheet/download/GBU808.pdf</v>
      </c>
      <c r="C180" t="str">
        <f>Hyperlink("https://www.diodes.com/part/view/GBU808","GBU808")</f>
        <v>GBU808</v>
      </c>
      <c r="D180" t="s">
        <v>40</v>
      </c>
      <c r="E180" t="s">
        <v>15</v>
      </c>
      <c r="F180" t="s">
        <v>16</v>
      </c>
      <c r="G180">
        <v>1</v>
      </c>
      <c r="H180">
        <v>130</v>
      </c>
      <c r="I180">
        <v>8</v>
      </c>
      <c r="J180">
        <v>800</v>
      </c>
      <c r="K180">
        <v>200</v>
      </c>
      <c r="L180">
        <v>5</v>
      </c>
      <c r="M180" t="s">
        <v>210</v>
      </c>
    </row>
    <row r="181" spans="1:13">
      <c r="A181" t="s">
        <v>258</v>
      </c>
      <c r="B181" s="2" t="str">
        <f>Hyperlink("https://www.diodes.com/datasheet/download/GBU810.pdf")</f>
        <v>https://www.diodes.com/datasheet/download/GBU810.pdf</v>
      </c>
      <c r="C181" t="str">
        <f>Hyperlink("https://www.diodes.com/part/view/GBU810","GBU810")</f>
        <v>GBU810</v>
      </c>
      <c r="D181" t="s">
        <v>40</v>
      </c>
      <c r="E181" t="s">
        <v>15</v>
      </c>
      <c r="F181" t="s">
        <v>16</v>
      </c>
      <c r="G181">
        <v>1</v>
      </c>
      <c r="H181">
        <v>130</v>
      </c>
      <c r="I181">
        <v>8</v>
      </c>
      <c r="J181">
        <v>1000</v>
      </c>
      <c r="K181">
        <v>200</v>
      </c>
      <c r="L181">
        <v>5</v>
      </c>
      <c r="M181" t="s">
        <v>210</v>
      </c>
    </row>
    <row r="182" spans="1:13">
      <c r="A182" t="s">
        <v>259</v>
      </c>
      <c r="B182" s="2" t="str">
        <f>Hyperlink("https://www.diodes.com/datasheet/download/HBS410.pdf")</f>
        <v>https://www.diodes.com/datasheet/download/HBS410.pdf</v>
      </c>
      <c r="C182" t="str">
        <f>Hyperlink("https://www.diodes.com/part/view/HBS410","HBS410")</f>
        <v>HBS410</v>
      </c>
      <c r="D182" t="s">
        <v>260</v>
      </c>
      <c r="E182" t="s">
        <v>15</v>
      </c>
      <c r="F182" t="s">
        <v>16</v>
      </c>
      <c r="G182">
        <v>0.98</v>
      </c>
      <c r="H182">
        <v>40</v>
      </c>
      <c r="I182">
        <v>4</v>
      </c>
      <c r="J182">
        <v>1000</v>
      </c>
      <c r="K182">
        <v>120</v>
      </c>
      <c r="L182">
        <v>5</v>
      </c>
      <c r="M182" t="s">
        <v>261</v>
      </c>
    </row>
    <row r="183" spans="1:13">
      <c r="A183" t="s">
        <v>262</v>
      </c>
      <c r="B183" s="2" t="str">
        <f>Hyperlink("https://www.diodes.com/datasheet/download/HBS610.pdf")</f>
        <v>https://www.diodes.com/datasheet/download/HBS610.pdf</v>
      </c>
      <c r="C183" t="str">
        <f>Hyperlink("https://www.diodes.com/part/view/HBS610","HBS610")</f>
        <v>HBS610</v>
      </c>
      <c r="D183" t="s">
        <v>263</v>
      </c>
      <c r="E183" t="s">
        <v>15</v>
      </c>
      <c r="F183" t="s">
        <v>16</v>
      </c>
      <c r="G183">
        <v>0.96</v>
      </c>
      <c r="H183">
        <v>50</v>
      </c>
      <c r="I183">
        <v>6</v>
      </c>
      <c r="J183">
        <v>1000</v>
      </c>
      <c r="K183">
        <v>170</v>
      </c>
      <c r="L183">
        <v>5</v>
      </c>
      <c r="M183" t="s">
        <v>261</v>
      </c>
    </row>
    <row r="184" spans="1:13">
      <c r="A184" t="s">
        <v>264</v>
      </c>
      <c r="B184" s="2" t="str">
        <f>Hyperlink("https://www.diodes.com/datasheet/download/HBS810.pdf")</f>
        <v>https://www.diodes.com/datasheet/download/HBS810.pdf</v>
      </c>
      <c r="C184" t="str">
        <f>Hyperlink("https://www.diodes.com/part/view/HBS810","HBS810")</f>
        <v>HBS810</v>
      </c>
      <c r="D184" t="s">
        <v>265</v>
      </c>
      <c r="E184" t="s">
        <v>15</v>
      </c>
      <c r="F184" t="s">
        <v>16</v>
      </c>
      <c r="G184">
        <v>1</v>
      </c>
      <c r="H184">
        <v>63</v>
      </c>
      <c r="I184">
        <v>8</v>
      </c>
      <c r="J184">
        <v>1000</v>
      </c>
      <c r="K184">
        <v>200</v>
      </c>
      <c r="L184">
        <v>5</v>
      </c>
      <c r="M184" t="s">
        <v>261</v>
      </c>
    </row>
    <row r="185" spans="1:13">
      <c r="A185" t="s">
        <v>266</v>
      </c>
      <c r="B185" s="2" t="str">
        <f>Hyperlink("https://www.diodes.com/datasheet/download/HD01.pdf")</f>
        <v>https://www.diodes.com/datasheet/download/HD01.pdf</v>
      </c>
      <c r="C185" t="str">
        <f>Hyperlink("https://www.diodes.com/part/view/HD01","HD01")</f>
        <v>HD01</v>
      </c>
      <c r="D185" t="s">
        <v>267</v>
      </c>
      <c r="E185" t="s">
        <v>15</v>
      </c>
      <c r="F185" t="s">
        <v>16</v>
      </c>
      <c r="G185">
        <v>1</v>
      </c>
      <c r="H185">
        <v>10</v>
      </c>
      <c r="I185">
        <v>0.8</v>
      </c>
      <c r="J185">
        <v>100</v>
      </c>
      <c r="K185">
        <v>30</v>
      </c>
      <c r="L185">
        <v>5</v>
      </c>
      <c r="M185" t="s">
        <v>268</v>
      </c>
    </row>
    <row r="186" spans="1:13">
      <c r="A186" t="s">
        <v>269</v>
      </c>
      <c r="B186" s="2" t="str">
        <f>Hyperlink("https://www.diodes.com/datasheet/download/HD01.pdf")</f>
        <v>https://www.diodes.com/datasheet/download/HD01.pdf</v>
      </c>
      <c r="C186" t="str">
        <f>Hyperlink("https://www.diodes.com/part/view/HD02","HD02")</f>
        <v>HD02</v>
      </c>
      <c r="D186" t="s">
        <v>267</v>
      </c>
      <c r="E186" t="s">
        <v>15</v>
      </c>
      <c r="F186" t="s">
        <v>16</v>
      </c>
      <c r="G186">
        <v>1</v>
      </c>
      <c r="H186">
        <v>10</v>
      </c>
      <c r="I186">
        <v>0.8</v>
      </c>
      <c r="J186">
        <v>200</v>
      </c>
      <c r="K186">
        <v>30</v>
      </c>
      <c r="L186">
        <v>5</v>
      </c>
      <c r="M186" t="s">
        <v>268</v>
      </c>
    </row>
    <row r="187" spans="1:13">
      <c r="A187" t="s">
        <v>270</v>
      </c>
      <c r="B187" s="2" t="str">
        <f>Hyperlink("https://www.diodes.com/datasheet/download/HD01.pdf")</f>
        <v>https://www.diodes.com/datasheet/download/HD01.pdf</v>
      </c>
      <c r="C187" t="str">
        <f>Hyperlink("https://www.diodes.com/part/view/HD04","HD04")</f>
        <v>HD04</v>
      </c>
      <c r="D187" t="s">
        <v>267</v>
      </c>
      <c r="E187" t="s">
        <v>15</v>
      </c>
      <c r="F187" t="s">
        <v>16</v>
      </c>
      <c r="G187">
        <v>1</v>
      </c>
      <c r="H187">
        <v>10</v>
      </c>
      <c r="I187">
        <v>0.8</v>
      </c>
      <c r="J187">
        <v>400</v>
      </c>
      <c r="K187">
        <v>30</v>
      </c>
      <c r="L187">
        <v>5</v>
      </c>
      <c r="M187" t="s">
        <v>268</v>
      </c>
    </row>
    <row r="188" spans="1:13">
      <c r="A188" t="s">
        <v>271</v>
      </c>
      <c r="B188" s="2" t="str">
        <f>Hyperlink("https://www.diodes.com/datasheet/download/HD01.pdf")</f>
        <v>https://www.diodes.com/datasheet/download/HD01.pdf</v>
      </c>
      <c r="C188" t="str">
        <f>Hyperlink("https://www.diodes.com/part/view/HD06","HD06")</f>
        <v>HD06</v>
      </c>
      <c r="D188" t="s">
        <v>267</v>
      </c>
      <c r="E188" t="s">
        <v>15</v>
      </c>
      <c r="F188" t="s">
        <v>16</v>
      </c>
      <c r="G188">
        <v>1</v>
      </c>
      <c r="H188">
        <v>10</v>
      </c>
      <c r="I188">
        <v>0.8</v>
      </c>
      <c r="J188">
        <v>600</v>
      </c>
      <c r="K188">
        <v>30</v>
      </c>
      <c r="L188">
        <v>5</v>
      </c>
      <c r="M188" t="s">
        <v>268</v>
      </c>
    </row>
    <row r="189" spans="1:13">
      <c r="A189" t="s">
        <v>272</v>
      </c>
      <c r="B189" s="2" t="str">
        <f>Hyperlink("https://www.diodes.com/datasheet/download/HDS10M.pdf")</f>
        <v>https://www.diodes.com/datasheet/download/HDS10M.pdf</v>
      </c>
      <c r="C189" t="str">
        <f>Hyperlink("https://www.diodes.com/part/view/HDS10M","HDS10M")</f>
        <v>HDS10M</v>
      </c>
      <c r="D189" t="s">
        <v>273</v>
      </c>
      <c r="E189" t="s">
        <v>15</v>
      </c>
      <c r="F189" t="s">
        <v>16</v>
      </c>
      <c r="G189">
        <v>0.95</v>
      </c>
      <c r="H189">
        <v>8.2</v>
      </c>
      <c r="I189">
        <v>1</v>
      </c>
      <c r="J189">
        <v>1000</v>
      </c>
      <c r="K189">
        <v>30</v>
      </c>
      <c r="L189">
        <v>5</v>
      </c>
      <c r="M189" t="s">
        <v>274</v>
      </c>
    </row>
    <row r="190" spans="1:13">
      <c r="A190" t="s">
        <v>275</v>
      </c>
      <c r="B190" s="2" t="str">
        <f>Hyperlink("https://www.diodes.com/datasheet/download/HDS20M.pdf")</f>
        <v>https://www.diodes.com/datasheet/download/HDS20M.pdf</v>
      </c>
      <c r="C190" t="str">
        <f>Hyperlink("https://www.diodes.com/part/view/HDS20M","HDS20M")</f>
        <v>HDS20M</v>
      </c>
      <c r="D190" t="s">
        <v>276</v>
      </c>
      <c r="E190" t="s">
        <v>15</v>
      </c>
      <c r="F190" t="s">
        <v>16</v>
      </c>
      <c r="G190">
        <v>0.95</v>
      </c>
      <c r="H190">
        <v>13</v>
      </c>
      <c r="I190">
        <v>2</v>
      </c>
      <c r="J190">
        <v>1000</v>
      </c>
      <c r="K190">
        <v>55</v>
      </c>
      <c r="L190">
        <v>5</v>
      </c>
      <c r="M190" t="s">
        <v>274</v>
      </c>
    </row>
    <row r="191" spans="1:13">
      <c r="A191" t="s">
        <v>277</v>
      </c>
      <c r="B191" s="2" t="str">
        <f>Hyperlink("https://www.diodes.com/datasheet/download/KBJ1006G.pdf")</f>
        <v>https://www.diodes.com/datasheet/download/KBJ1006G.pdf</v>
      </c>
      <c r="C191" t="str">
        <f>Hyperlink("https://www.diodes.com/part/view/KBJ1006G","KBJ1006G")</f>
        <v>KBJ1006G</v>
      </c>
      <c r="D191" t="s">
        <v>278</v>
      </c>
      <c r="E191" t="s">
        <v>15</v>
      </c>
      <c r="F191" t="s">
        <v>24</v>
      </c>
      <c r="G191">
        <v>1.1</v>
      </c>
      <c r="H191">
        <v>45</v>
      </c>
      <c r="I191">
        <v>10</v>
      </c>
      <c r="J191">
        <v>600</v>
      </c>
      <c r="K191">
        <v>170</v>
      </c>
      <c r="L191">
        <v>5</v>
      </c>
      <c r="M191" t="s">
        <v>279</v>
      </c>
    </row>
    <row r="192" spans="1:13">
      <c r="A192" t="s">
        <v>280</v>
      </c>
      <c r="B192" s="2" t="str">
        <f>Hyperlink("https://www.diodes.com/datasheet/download/KBJ1006G.pdf")</f>
        <v>https://www.diodes.com/datasheet/download/KBJ1006G.pdf</v>
      </c>
      <c r="C192" t="str">
        <f>Hyperlink("https://www.diodes.com/part/view/KBJ1008G","KBJ1008G")</f>
        <v>KBJ1008G</v>
      </c>
      <c r="D192" t="s">
        <v>278</v>
      </c>
      <c r="E192" t="s">
        <v>15</v>
      </c>
      <c r="F192" t="s">
        <v>24</v>
      </c>
      <c r="G192">
        <v>1.1</v>
      </c>
      <c r="H192">
        <v>45</v>
      </c>
      <c r="I192">
        <v>10</v>
      </c>
      <c r="J192">
        <v>800</v>
      </c>
      <c r="K192">
        <v>170</v>
      </c>
      <c r="L192">
        <v>5</v>
      </c>
      <c r="M192" t="s">
        <v>279</v>
      </c>
    </row>
    <row r="193" spans="1:13">
      <c r="A193" t="s">
        <v>281</v>
      </c>
      <c r="B193" s="2" t="str">
        <f>Hyperlink("https://www.diodes.com/datasheet/download/KBJ1006G.pdf")</f>
        <v>https://www.diodes.com/datasheet/download/KBJ1006G.pdf</v>
      </c>
      <c r="C193" t="str">
        <f>Hyperlink("https://www.diodes.com/part/view/KBJ1010G","KBJ1010G")</f>
        <v>KBJ1010G</v>
      </c>
      <c r="D193" t="s">
        <v>278</v>
      </c>
      <c r="E193" t="s">
        <v>15</v>
      </c>
      <c r="F193" t="s">
        <v>24</v>
      </c>
      <c r="G193">
        <v>1.1</v>
      </c>
      <c r="H193">
        <v>30</v>
      </c>
      <c r="I193">
        <v>10</v>
      </c>
      <c r="J193">
        <v>1000</v>
      </c>
      <c r="K193">
        <v>170</v>
      </c>
      <c r="L193">
        <v>5</v>
      </c>
      <c r="M193" t="s">
        <v>279</v>
      </c>
    </row>
    <row r="194" spans="1:13">
      <c r="A194" t="s">
        <v>282</v>
      </c>
      <c r="B194" s="2" t="str">
        <f>Hyperlink("https://www.diodes.com/datasheet/download/KBJ15L06.pdf")</f>
        <v>https://www.diodes.com/datasheet/download/KBJ15L06.pdf</v>
      </c>
      <c r="C194" t="str">
        <f>Hyperlink("https://www.diodes.com/part/view/KBJ15L06","KBJ15L06")</f>
        <v>KBJ15L06</v>
      </c>
      <c r="D194" t="s">
        <v>225</v>
      </c>
      <c r="E194" t="s">
        <v>15</v>
      </c>
      <c r="F194" t="s">
        <v>16</v>
      </c>
      <c r="G194">
        <v>0.9</v>
      </c>
      <c r="H194">
        <v>120</v>
      </c>
      <c r="I194">
        <v>15</v>
      </c>
      <c r="J194">
        <v>600</v>
      </c>
      <c r="K194">
        <v>200</v>
      </c>
      <c r="L194">
        <v>5</v>
      </c>
      <c r="M194" t="s">
        <v>279</v>
      </c>
    </row>
    <row r="195" spans="1:13">
      <c r="A195" t="s">
        <v>283</v>
      </c>
      <c r="B195" s="2" t="str">
        <f>Hyperlink("https://www.diodes.com/datasheet/download/KBJ15L08.pdf")</f>
        <v>https://www.diodes.com/datasheet/download/KBJ15L08.pdf</v>
      </c>
      <c r="C195" t="str">
        <f>Hyperlink("https://www.diodes.com/part/view/KBJ15L08","KBJ15L08")</f>
        <v>KBJ15L08</v>
      </c>
      <c r="D195" t="s">
        <v>225</v>
      </c>
      <c r="E195" t="s">
        <v>15</v>
      </c>
      <c r="F195" t="s">
        <v>16</v>
      </c>
      <c r="G195">
        <v>0.9</v>
      </c>
      <c r="H195">
        <v>165</v>
      </c>
      <c r="I195">
        <v>15</v>
      </c>
      <c r="J195">
        <v>800</v>
      </c>
      <c r="K195">
        <v>200</v>
      </c>
      <c r="L195">
        <v>5</v>
      </c>
      <c r="M195" t="s">
        <v>279</v>
      </c>
    </row>
    <row r="196" spans="1:13">
      <c r="A196" t="s">
        <v>284</v>
      </c>
      <c r="B196" s="2" t="str">
        <f>Hyperlink("https://www.diodes.com/datasheet/download/KBJ2006G.pdf")</f>
        <v>https://www.diodes.com/datasheet/download/KBJ2006G.pdf</v>
      </c>
      <c r="C196" t="str">
        <f>Hyperlink("https://www.diodes.com/part/view/KBJ2006G","KBJ2006G")</f>
        <v>KBJ2006G</v>
      </c>
      <c r="D196" t="s">
        <v>117</v>
      </c>
      <c r="E196" t="s">
        <v>15</v>
      </c>
      <c r="F196" t="s">
        <v>24</v>
      </c>
      <c r="G196">
        <v>1.1</v>
      </c>
      <c r="H196">
        <v>70</v>
      </c>
      <c r="I196">
        <v>20</v>
      </c>
      <c r="J196">
        <v>600</v>
      </c>
      <c r="K196">
        <v>200</v>
      </c>
      <c r="L196">
        <v>5</v>
      </c>
      <c r="M196" t="s">
        <v>279</v>
      </c>
    </row>
    <row r="197" spans="1:13">
      <c r="A197" t="s">
        <v>285</v>
      </c>
      <c r="B197" s="2" t="e">
        <v>#N/A</v>
      </c>
      <c r="C197" t="str">
        <f>Hyperlink("https://www.diodes.com/part/view/KBJ2006G%28LS%29","KBJ2006G(LS)")</f>
        <v>KBJ2006G(LS)</v>
      </c>
      <c r="D197" t="s">
        <v>117</v>
      </c>
      <c r="E197" t="s">
        <v>15</v>
      </c>
      <c r="F197" t="s">
        <v>16</v>
      </c>
      <c r="G197">
        <v>1.1</v>
      </c>
      <c r="I197">
        <v>20</v>
      </c>
      <c r="J197">
        <v>600</v>
      </c>
      <c r="K197">
        <v>200</v>
      </c>
      <c r="L197">
        <v>5</v>
      </c>
      <c r="M197" t="s">
        <v>286</v>
      </c>
    </row>
    <row r="198" spans="1:13">
      <c r="A198" t="s">
        <v>287</v>
      </c>
      <c r="B198" s="2" t="str">
        <f>Hyperlink("https://www.diodes.com/datasheet/download/KBJ2008G.pdf")</f>
        <v>https://www.diodes.com/datasheet/download/KBJ2008G.pdf</v>
      </c>
      <c r="C198" t="str">
        <f>Hyperlink("https://www.diodes.com/part/view/KBJ2008G","KBJ2008G")</f>
        <v>KBJ2008G</v>
      </c>
      <c r="D198" t="s">
        <v>117</v>
      </c>
      <c r="E198" t="s">
        <v>15</v>
      </c>
      <c r="F198" t="s">
        <v>24</v>
      </c>
      <c r="G198">
        <v>1.1</v>
      </c>
      <c r="H198">
        <v>70</v>
      </c>
      <c r="I198">
        <v>20</v>
      </c>
      <c r="J198">
        <v>800</v>
      </c>
      <c r="K198">
        <v>200</v>
      </c>
      <c r="L198">
        <v>5</v>
      </c>
      <c r="M198" t="s">
        <v>279</v>
      </c>
    </row>
    <row r="199" spans="1:13">
      <c r="A199" t="s">
        <v>288</v>
      </c>
      <c r="B199" s="2" t="str">
        <f>Hyperlink("https://www.diodes.com/datasheet/download/KBJ20L06.pdf")</f>
        <v>https://www.diodes.com/datasheet/download/KBJ20L06.pdf</v>
      </c>
      <c r="C199" t="str">
        <f>Hyperlink("https://www.diodes.com/part/view/KBJ20L06","KBJ20L06")</f>
        <v>KBJ20L06</v>
      </c>
      <c r="D199" t="s">
        <v>289</v>
      </c>
      <c r="E199" t="s">
        <v>15</v>
      </c>
      <c r="F199" t="s">
        <v>16</v>
      </c>
      <c r="G199">
        <v>0.9</v>
      </c>
      <c r="H199">
        <v>180</v>
      </c>
      <c r="I199">
        <v>20</v>
      </c>
      <c r="J199">
        <v>600</v>
      </c>
      <c r="K199">
        <v>200</v>
      </c>
      <c r="L199">
        <v>10</v>
      </c>
      <c r="M199" t="s">
        <v>279</v>
      </c>
    </row>
    <row r="200" spans="1:13">
      <c r="A200" t="s">
        <v>290</v>
      </c>
      <c r="B200" s="2" t="str">
        <f>Hyperlink("https://www.diodes.com/datasheet/download/KBJ3006-KBJ3010.pdf")</f>
        <v>https://www.diodes.com/datasheet/download/KBJ3006-KBJ3010.pdf</v>
      </c>
      <c r="C200" t="str">
        <f>Hyperlink("https://www.diodes.com/part/view/KBJ3006","KBJ3006")</f>
        <v>KBJ3006</v>
      </c>
      <c r="D200" t="s">
        <v>291</v>
      </c>
      <c r="E200" t="s">
        <v>15</v>
      </c>
      <c r="F200" t="s">
        <v>16</v>
      </c>
      <c r="G200">
        <v>1.05</v>
      </c>
      <c r="H200">
        <v>119</v>
      </c>
      <c r="I200">
        <v>30</v>
      </c>
      <c r="J200">
        <v>600</v>
      </c>
      <c r="K200">
        <v>350</v>
      </c>
      <c r="L200">
        <v>10</v>
      </c>
      <c r="M200" t="s">
        <v>279</v>
      </c>
    </row>
    <row r="201" spans="1:13">
      <c r="A201" t="s">
        <v>292</v>
      </c>
      <c r="B201" s="2" t="str">
        <f>Hyperlink("https://www.diodes.com/datasheet/download/KBJ3006-KBJ3010.pdf")</f>
        <v>https://www.diodes.com/datasheet/download/KBJ3006-KBJ3010.pdf</v>
      </c>
      <c r="C201" t="str">
        <f>Hyperlink("https://www.diodes.com/part/view/KBJ3008","KBJ3008")</f>
        <v>KBJ3008</v>
      </c>
      <c r="D201" t="s">
        <v>291</v>
      </c>
      <c r="E201" t="s">
        <v>15</v>
      </c>
      <c r="F201" t="s">
        <v>16</v>
      </c>
      <c r="G201">
        <v>1.05</v>
      </c>
      <c r="H201">
        <v>119</v>
      </c>
      <c r="I201">
        <v>30</v>
      </c>
      <c r="J201">
        <v>800</v>
      </c>
      <c r="K201">
        <v>350</v>
      </c>
      <c r="L201">
        <v>10</v>
      </c>
      <c r="M201" t="s">
        <v>279</v>
      </c>
    </row>
    <row r="202" spans="1:13">
      <c r="A202" t="s">
        <v>293</v>
      </c>
      <c r="B202" s="2" t="str">
        <f>Hyperlink("https://www.diodes.com/datasheet/download/KBJ3006-KBJ3010.pdf")</f>
        <v>https://www.diodes.com/datasheet/download/KBJ3006-KBJ3010.pdf</v>
      </c>
      <c r="C202" t="str">
        <f>Hyperlink("https://www.diodes.com/part/view/KBJ3010","KBJ3010")</f>
        <v>KBJ3010</v>
      </c>
      <c r="D202" t="s">
        <v>291</v>
      </c>
      <c r="E202" t="s">
        <v>15</v>
      </c>
      <c r="F202" t="s">
        <v>16</v>
      </c>
      <c r="G202">
        <v>1.05</v>
      </c>
      <c r="H202">
        <v>119</v>
      </c>
      <c r="I202">
        <v>30</v>
      </c>
      <c r="J202">
        <v>1000</v>
      </c>
      <c r="K202">
        <v>350</v>
      </c>
      <c r="L202">
        <v>10</v>
      </c>
      <c r="M202" t="s">
        <v>279</v>
      </c>
    </row>
    <row r="203" spans="1:13">
      <c r="A203" t="s">
        <v>294</v>
      </c>
      <c r="B203" s="2" t="str">
        <f>Hyperlink("https://www.diodes.com/datasheet/download/KBJ3506-KBJ3510.pdf")</f>
        <v>https://www.diodes.com/datasheet/download/KBJ3506-KBJ3510.pdf</v>
      </c>
      <c r="C203" t="str">
        <f>Hyperlink("https://www.diodes.com/part/view/KBJ3506","KBJ3506")</f>
        <v>KBJ3506</v>
      </c>
      <c r="D203" t="s">
        <v>295</v>
      </c>
      <c r="E203" t="s">
        <v>15</v>
      </c>
      <c r="F203" t="s">
        <v>16</v>
      </c>
      <c r="G203">
        <v>1.05</v>
      </c>
      <c r="H203">
        <v>165</v>
      </c>
      <c r="I203">
        <v>35</v>
      </c>
      <c r="J203">
        <v>600</v>
      </c>
      <c r="K203">
        <v>380</v>
      </c>
      <c r="L203">
        <v>10</v>
      </c>
      <c r="M203" t="s">
        <v>279</v>
      </c>
    </row>
    <row r="204" spans="1:13">
      <c r="A204" t="s">
        <v>296</v>
      </c>
      <c r="B204" s="2" t="str">
        <f>Hyperlink("https://www.diodes.com/datasheet/download/KBJ3506-KBJ3510.pdf")</f>
        <v>https://www.diodes.com/datasheet/download/KBJ3506-KBJ3510.pdf</v>
      </c>
      <c r="C204" t="str">
        <f>Hyperlink("https://www.diodes.com/part/view/KBJ3508","KBJ3508")</f>
        <v>KBJ3508</v>
      </c>
      <c r="D204" t="s">
        <v>295</v>
      </c>
      <c r="E204" t="s">
        <v>15</v>
      </c>
      <c r="F204" t="s">
        <v>16</v>
      </c>
      <c r="G204">
        <v>1.05</v>
      </c>
      <c r="H204">
        <v>165</v>
      </c>
      <c r="I204">
        <v>35</v>
      </c>
      <c r="J204">
        <v>800</v>
      </c>
      <c r="K204">
        <v>380</v>
      </c>
      <c r="L204">
        <v>10</v>
      </c>
      <c r="M204" t="s">
        <v>279</v>
      </c>
    </row>
    <row r="205" spans="1:13">
      <c r="A205" t="s">
        <v>297</v>
      </c>
      <c r="B205" s="2" t="str">
        <f>Hyperlink("https://www.diodes.com/datasheet/download/KBJ3506-KBJ3510.pdf")</f>
        <v>https://www.diodes.com/datasheet/download/KBJ3506-KBJ3510.pdf</v>
      </c>
      <c r="C205" t="str">
        <f>Hyperlink("https://www.diodes.com/part/view/KBJ3510","KBJ3510")</f>
        <v>KBJ3510</v>
      </c>
      <c r="D205" t="s">
        <v>295</v>
      </c>
      <c r="E205" t="s">
        <v>15</v>
      </c>
      <c r="F205" t="s">
        <v>16</v>
      </c>
      <c r="G205">
        <v>1.05</v>
      </c>
      <c r="H205">
        <v>165</v>
      </c>
      <c r="I205">
        <v>35</v>
      </c>
      <c r="J205">
        <v>1000</v>
      </c>
      <c r="K205">
        <v>380</v>
      </c>
      <c r="L205">
        <v>10</v>
      </c>
      <c r="M205" t="s">
        <v>279</v>
      </c>
    </row>
    <row r="206" spans="1:13">
      <c r="A206" t="s">
        <v>298</v>
      </c>
      <c r="B206" s="2" t="str">
        <f>Hyperlink("https://www.diodes.com/datasheet/download/KBJ4005G.pdf")</f>
        <v>https://www.diodes.com/datasheet/download/KBJ4005G.pdf</v>
      </c>
      <c r="C206" t="str">
        <f>Hyperlink("https://www.diodes.com/part/view/KBJ4005G","KBJ4005G")</f>
        <v>KBJ4005G</v>
      </c>
      <c r="D206" t="s">
        <v>40</v>
      </c>
      <c r="E206" t="s">
        <v>15</v>
      </c>
      <c r="F206" t="s">
        <v>16</v>
      </c>
      <c r="G206">
        <v>1</v>
      </c>
      <c r="H206">
        <v>40</v>
      </c>
      <c r="I206">
        <v>4</v>
      </c>
      <c r="J206">
        <v>50</v>
      </c>
      <c r="K206">
        <v>120</v>
      </c>
      <c r="L206">
        <v>5</v>
      </c>
      <c r="M206" t="s">
        <v>279</v>
      </c>
    </row>
    <row r="207" spans="1:13">
      <c r="A207" t="s">
        <v>299</v>
      </c>
      <c r="B207" s="2" t="str">
        <f>Hyperlink("https://www.diodes.com/datasheet/download/KBJ401G.pdf")</f>
        <v>https://www.diodes.com/datasheet/download/KBJ401G.pdf</v>
      </c>
      <c r="C207" t="str">
        <f>Hyperlink("https://www.diodes.com/part/view/KBJ401G","KBJ401G")</f>
        <v>KBJ401G</v>
      </c>
      <c r="D207" t="s">
        <v>40</v>
      </c>
      <c r="E207" t="s">
        <v>15</v>
      </c>
      <c r="F207" t="s">
        <v>16</v>
      </c>
      <c r="G207">
        <v>1</v>
      </c>
      <c r="H207">
        <v>40</v>
      </c>
      <c r="I207">
        <v>4</v>
      </c>
      <c r="J207">
        <v>100</v>
      </c>
      <c r="K207">
        <v>120</v>
      </c>
      <c r="L207">
        <v>5</v>
      </c>
      <c r="M207" t="s">
        <v>279</v>
      </c>
    </row>
    <row r="208" spans="1:13">
      <c r="A208" t="s">
        <v>300</v>
      </c>
      <c r="B208" s="2" t="str">
        <f>Hyperlink("https://www.diodes.com/datasheet/download/KBJ402G.pdf")</f>
        <v>https://www.diodes.com/datasheet/download/KBJ402G.pdf</v>
      </c>
      <c r="C208" t="str">
        <f>Hyperlink("https://www.diodes.com/part/view/KBJ402G","KBJ402G")</f>
        <v>KBJ402G</v>
      </c>
      <c r="D208" t="s">
        <v>40</v>
      </c>
      <c r="E208" t="s">
        <v>15</v>
      </c>
      <c r="F208" t="s">
        <v>16</v>
      </c>
      <c r="G208">
        <v>1</v>
      </c>
      <c r="H208">
        <v>40</v>
      </c>
      <c r="I208">
        <v>4</v>
      </c>
      <c r="J208">
        <v>200</v>
      </c>
      <c r="K208">
        <v>120</v>
      </c>
      <c r="L208">
        <v>5</v>
      </c>
      <c r="M208" t="s">
        <v>279</v>
      </c>
    </row>
    <row r="209" spans="1:13">
      <c r="A209" t="s">
        <v>301</v>
      </c>
      <c r="B209" s="2" t="str">
        <f>Hyperlink("https://www.diodes.com/datasheet/download/KBJ404G.pdf")</f>
        <v>https://www.diodes.com/datasheet/download/KBJ404G.pdf</v>
      </c>
      <c r="C209" t="str">
        <f>Hyperlink("https://www.diodes.com/part/view/KBJ404G","KBJ404G")</f>
        <v>KBJ404G</v>
      </c>
      <c r="D209" t="s">
        <v>40</v>
      </c>
      <c r="E209" t="s">
        <v>15</v>
      </c>
      <c r="F209" t="s">
        <v>16</v>
      </c>
      <c r="G209">
        <v>1</v>
      </c>
      <c r="H209">
        <v>40</v>
      </c>
      <c r="I209">
        <v>4</v>
      </c>
      <c r="J209">
        <v>400</v>
      </c>
      <c r="K209">
        <v>120</v>
      </c>
      <c r="L209">
        <v>5</v>
      </c>
      <c r="M209" t="s">
        <v>279</v>
      </c>
    </row>
    <row r="210" spans="1:13">
      <c r="A210" t="s">
        <v>302</v>
      </c>
      <c r="B210" s="2" t="str">
        <f>Hyperlink("https://www.diodes.com/datasheet/download/KBJ406G.pdf")</f>
        <v>https://www.diodes.com/datasheet/download/KBJ406G.pdf</v>
      </c>
      <c r="C210" t="str">
        <f>Hyperlink("https://www.diodes.com/part/view/KBJ406G","KBJ406G")</f>
        <v>KBJ406G</v>
      </c>
      <c r="D210" t="s">
        <v>40</v>
      </c>
      <c r="E210" t="s">
        <v>15</v>
      </c>
      <c r="F210" t="s">
        <v>16</v>
      </c>
      <c r="G210">
        <v>1</v>
      </c>
      <c r="H210">
        <v>40</v>
      </c>
      <c r="I210">
        <v>4</v>
      </c>
      <c r="J210">
        <v>600</v>
      </c>
      <c r="K210">
        <v>120</v>
      </c>
      <c r="L210">
        <v>5</v>
      </c>
      <c r="M210" t="s">
        <v>279</v>
      </c>
    </row>
    <row r="211" spans="1:13">
      <c r="A211" t="s">
        <v>303</v>
      </c>
      <c r="B211" s="2" t="str">
        <f>Hyperlink("https://www.diodes.com/datasheet/download/KBJ408G.pdf")</f>
        <v>https://www.diodes.com/datasheet/download/KBJ408G.pdf</v>
      </c>
      <c r="C211" t="str">
        <f>Hyperlink("https://www.diodes.com/part/view/KBJ408G","KBJ408G")</f>
        <v>KBJ408G</v>
      </c>
      <c r="D211" t="s">
        <v>40</v>
      </c>
      <c r="E211" t="s">
        <v>15</v>
      </c>
      <c r="F211" t="s">
        <v>16</v>
      </c>
      <c r="G211">
        <v>1</v>
      </c>
      <c r="H211">
        <v>40</v>
      </c>
      <c r="I211">
        <v>4</v>
      </c>
      <c r="J211">
        <v>800</v>
      </c>
      <c r="K211">
        <v>120</v>
      </c>
      <c r="L211">
        <v>5</v>
      </c>
      <c r="M211" t="s">
        <v>279</v>
      </c>
    </row>
    <row r="212" spans="1:13">
      <c r="A212" t="s">
        <v>304</v>
      </c>
      <c r="B212" s="2" t="str">
        <f>Hyperlink("https://www.diodes.com/datasheet/download/KBJ410G.pdf")</f>
        <v>https://www.diodes.com/datasheet/download/KBJ410G.pdf</v>
      </c>
      <c r="C212" t="str">
        <f>Hyperlink("https://www.diodes.com/part/view/KBJ410G","KBJ410G")</f>
        <v>KBJ410G</v>
      </c>
      <c r="D212" t="s">
        <v>40</v>
      </c>
      <c r="E212" t="s">
        <v>15</v>
      </c>
      <c r="F212" t="s">
        <v>16</v>
      </c>
      <c r="G212">
        <v>1</v>
      </c>
      <c r="H212">
        <v>40</v>
      </c>
      <c r="I212">
        <v>4</v>
      </c>
      <c r="J212">
        <v>1000</v>
      </c>
      <c r="K212">
        <v>120</v>
      </c>
      <c r="L212">
        <v>5</v>
      </c>
      <c r="M212" t="s">
        <v>279</v>
      </c>
    </row>
    <row r="213" spans="1:13">
      <c r="A213" t="s">
        <v>305</v>
      </c>
      <c r="B213" s="2" t="str">
        <f>Hyperlink("https://www.diodes.com/datasheet/download/KBJ6005G.pdf")</f>
        <v>https://www.diodes.com/datasheet/download/KBJ6005G.pdf</v>
      </c>
      <c r="C213" t="str">
        <f>Hyperlink("https://www.diodes.com/part/view/KBJ6005G","KBJ6005G")</f>
        <v>KBJ6005G</v>
      </c>
      <c r="D213" t="s">
        <v>40</v>
      </c>
      <c r="E213" t="s">
        <v>15</v>
      </c>
      <c r="F213" t="s">
        <v>16</v>
      </c>
      <c r="G213">
        <v>1</v>
      </c>
      <c r="H213">
        <v>80</v>
      </c>
      <c r="I213">
        <v>6</v>
      </c>
      <c r="J213">
        <v>50</v>
      </c>
      <c r="K213">
        <v>170</v>
      </c>
      <c r="L213">
        <v>5</v>
      </c>
      <c r="M213" t="s">
        <v>279</v>
      </c>
    </row>
    <row r="214" spans="1:13">
      <c r="A214" t="s">
        <v>306</v>
      </c>
      <c r="B214" s="2" t="str">
        <f>Hyperlink("https://www.diodes.com/datasheet/download/KBJ601G.pdf")</f>
        <v>https://www.diodes.com/datasheet/download/KBJ601G.pdf</v>
      </c>
      <c r="C214" t="str">
        <f>Hyperlink("https://www.diodes.com/part/view/KBJ601G","KBJ601G")</f>
        <v>KBJ601G</v>
      </c>
      <c r="D214" t="s">
        <v>40</v>
      </c>
      <c r="E214" t="s">
        <v>15</v>
      </c>
      <c r="F214" t="s">
        <v>16</v>
      </c>
      <c r="G214">
        <v>1</v>
      </c>
      <c r="H214">
        <v>80</v>
      </c>
      <c r="I214">
        <v>6</v>
      </c>
      <c r="J214">
        <v>100</v>
      </c>
      <c r="K214">
        <v>170</v>
      </c>
      <c r="L214">
        <v>5</v>
      </c>
      <c r="M214" t="s">
        <v>279</v>
      </c>
    </row>
    <row r="215" spans="1:13">
      <c r="A215" t="s">
        <v>307</v>
      </c>
      <c r="B215" s="2" t="str">
        <f>Hyperlink("https://www.diodes.com/datasheet/download/KBJ602G.pdf")</f>
        <v>https://www.diodes.com/datasheet/download/KBJ602G.pdf</v>
      </c>
      <c r="C215" t="str">
        <f>Hyperlink("https://www.diodes.com/part/view/KBJ602G","KBJ602G")</f>
        <v>KBJ602G</v>
      </c>
      <c r="D215" t="s">
        <v>40</v>
      </c>
      <c r="E215" t="s">
        <v>15</v>
      </c>
      <c r="F215" t="s">
        <v>16</v>
      </c>
      <c r="G215">
        <v>1</v>
      </c>
      <c r="H215">
        <v>80</v>
      </c>
      <c r="I215">
        <v>6</v>
      </c>
      <c r="J215">
        <v>200</v>
      </c>
      <c r="K215">
        <v>170</v>
      </c>
      <c r="L215">
        <v>5</v>
      </c>
      <c r="M215" t="s">
        <v>279</v>
      </c>
    </row>
    <row r="216" spans="1:13">
      <c r="A216" t="s">
        <v>308</v>
      </c>
      <c r="B216" s="2" t="str">
        <f>Hyperlink("https://www.diodes.com/datasheet/download/KBJ604G.pdf")</f>
        <v>https://www.diodes.com/datasheet/download/KBJ604G.pdf</v>
      </c>
      <c r="C216" t="str">
        <f>Hyperlink("https://www.diodes.com/part/view/KBJ604G","KBJ604G")</f>
        <v>KBJ604G</v>
      </c>
      <c r="D216" t="s">
        <v>40</v>
      </c>
      <c r="E216" t="s">
        <v>15</v>
      </c>
      <c r="F216" t="s">
        <v>16</v>
      </c>
      <c r="G216">
        <v>1</v>
      </c>
      <c r="H216">
        <v>80</v>
      </c>
      <c r="I216">
        <v>6</v>
      </c>
      <c r="J216">
        <v>400</v>
      </c>
      <c r="K216">
        <v>170</v>
      </c>
      <c r="L216">
        <v>5</v>
      </c>
      <c r="M216" t="s">
        <v>279</v>
      </c>
    </row>
    <row r="217" spans="1:13">
      <c r="A217" t="s">
        <v>309</v>
      </c>
      <c r="B217" s="2" t="str">
        <f>Hyperlink("https://www.diodes.com/datasheet/download/KBJ606G.pdf")</f>
        <v>https://www.diodes.com/datasheet/download/KBJ606G.pdf</v>
      </c>
      <c r="C217" t="str">
        <f>Hyperlink("https://www.diodes.com/part/view/KBJ606G","KBJ606G")</f>
        <v>KBJ606G</v>
      </c>
      <c r="D217" t="s">
        <v>40</v>
      </c>
      <c r="E217" t="s">
        <v>15</v>
      </c>
      <c r="F217" t="s">
        <v>16</v>
      </c>
      <c r="G217">
        <v>1</v>
      </c>
      <c r="H217">
        <v>80</v>
      </c>
      <c r="I217">
        <v>6</v>
      </c>
      <c r="J217">
        <v>600</v>
      </c>
      <c r="K217">
        <v>170</v>
      </c>
      <c r="L217">
        <v>5</v>
      </c>
      <c r="M217" t="s">
        <v>279</v>
      </c>
    </row>
    <row r="218" spans="1:13">
      <c r="A218" t="s">
        <v>310</v>
      </c>
      <c r="B218" s="2" t="str">
        <f>Hyperlink("https://www.diodes.com/datasheet/download/KBJ608G.pdf")</f>
        <v>https://www.diodes.com/datasheet/download/KBJ608G.pdf</v>
      </c>
      <c r="C218" t="str">
        <f>Hyperlink("https://www.diodes.com/part/view/KBJ608G","KBJ608G")</f>
        <v>KBJ608G</v>
      </c>
      <c r="D218" t="s">
        <v>40</v>
      </c>
      <c r="E218" t="s">
        <v>15</v>
      </c>
      <c r="F218" t="s">
        <v>16</v>
      </c>
      <c r="G218">
        <v>1</v>
      </c>
      <c r="H218">
        <v>80</v>
      </c>
      <c r="I218">
        <v>6</v>
      </c>
      <c r="J218">
        <v>800</v>
      </c>
      <c r="K218">
        <v>170</v>
      </c>
      <c r="L218">
        <v>5</v>
      </c>
      <c r="M218" t="s">
        <v>279</v>
      </c>
    </row>
    <row r="219" spans="1:13">
      <c r="A219" t="s">
        <v>311</v>
      </c>
      <c r="B219" s="2" t="str">
        <f>Hyperlink("https://www.diodes.com/datasheet/download/KBJ610G.pdf")</f>
        <v>https://www.diodes.com/datasheet/download/KBJ610G.pdf</v>
      </c>
      <c r="C219" t="str">
        <f>Hyperlink("https://www.diodes.com/part/view/KBJ610G","KBJ610G")</f>
        <v>KBJ610G</v>
      </c>
      <c r="D219" t="s">
        <v>40</v>
      </c>
      <c r="E219" t="s">
        <v>15</v>
      </c>
      <c r="F219" t="s">
        <v>16</v>
      </c>
      <c r="G219">
        <v>1</v>
      </c>
      <c r="H219">
        <v>80</v>
      </c>
      <c r="I219">
        <v>6</v>
      </c>
      <c r="J219">
        <v>1000</v>
      </c>
      <c r="K219">
        <v>170</v>
      </c>
      <c r="L219">
        <v>5</v>
      </c>
      <c r="M219" t="s">
        <v>279</v>
      </c>
    </row>
    <row r="220" spans="1:13">
      <c r="A220" t="s">
        <v>312</v>
      </c>
      <c r="B220" s="2" t="str">
        <f>Hyperlink("https://www.diodes.com/datasheet/download/KBJL1006-KBJL1010.pdf")</f>
        <v>https://www.diodes.com/datasheet/download/KBJL1006-KBJL1010.pdf</v>
      </c>
      <c r="C220" t="str">
        <f>Hyperlink("https://www.diodes.com/part/view/KBJL1006","KBJL1006")</f>
        <v>KBJL1006</v>
      </c>
      <c r="D220" t="s">
        <v>313</v>
      </c>
      <c r="E220" t="s">
        <v>15</v>
      </c>
      <c r="F220" t="s">
        <v>24</v>
      </c>
      <c r="H220">
        <v>48</v>
      </c>
      <c r="I220">
        <v>10</v>
      </c>
      <c r="J220">
        <v>600</v>
      </c>
      <c r="K220">
        <v>150</v>
      </c>
      <c r="L220">
        <v>10</v>
      </c>
      <c r="M220" t="s">
        <v>314</v>
      </c>
    </row>
    <row r="221" spans="1:13">
      <c r="A221" t="s">
        <v>315</v>
      </c>
      <c r="B221" s="2" t="str">
        <f>Hyperlink("https://www.diodes.com/datasheet/download/KBJL1006-KBJL1010.pdf")</f>
        <v>https://www.diodes.com/datasheet/download/KBJL1006-KBJL1010.pdf</v>
      </c>
      <c r="C221" t="str">
        <f>Hyperlink("https://www.diodes.com/part/view/KBJL1008","KBJL1008")</f>
        <v>KBJL1008</v>
      </c>
      <c r="D221" t="s">
        <v>313</v>
      </c>
      <c r="E221" t="s">
        <v>15</v>
      </c>
      <c r="F221" t="s">
        <v>24</v>
      </c>
      <c r="H221">
        <v>48</v>
      </c>
      <c r="I221">
        <v>10</v>
      </c>
      <c r="J221">
        <v>800</v>
      </c>
      <c r="K221">
        <v>150</v>
      </c>
      <c r="L221">
        <v>10</v>
      </c>
      <c r="M221" t="s">
        <v>314</v>
      </c>
    </row>
    <row r="222" spans="1:13">
      <c r="A222" t="s">
        <v>316</v>
      </c>
      <c r="B222" s="2" t="str">
        <f>Hyperlink("https://www.diodes.com/datasheet/download/KBJL1006-KBJL1010.pdf")</f>
        <v>https://www.diodes.com/datasheet/download/KBJL1006-KBJL1010.pdf</v>
      </c>
      <c r="C222" t="str">
        <f>Hyperlink("https://www.diodes.com/part/view/KBJL1010","KBJL1010")</f>
        <v>KBJL1010</v>
      </c>
      <c r="D222" t="s">
        <v>313</v>
      </c>
      <c r="E222" t="s">
        <v>15</v>
      </c>
      <c r="F222" t="s">
        <v>24</v>
      </c>
      <c r="H222">
        <v>48</v>
      </c>
      <c r="I222">
        <v>10</v>
      </c>
      <c r="J222">
        <v>1000</v>
      </c>
      <c r="K222">
        <v>150</v>
      </c>
      <c r="L222">
        <v>10</v>
      </c>
      <c r="M222" t="s">
        <v>314</v>
      </c>
    </row>
    <row r="223" spans="1:13">
      <c r="A223" t="s">
        <v>317</v>
      </c>
      <c r="B223" s="2" t="str">
        <f>Hyperlink("https://www.diodes.com/datasheet/download/KBJL10L06.pdf")</f>
        <v>https://www.diodes.com/datasheet/download/KBJL10L06.pdf</v>
      </c>
      <c r="C223" t="str">
        <f>Hyperlink("https://www.diodes.com/part/view/KBJL10L06","KBJL10L06")</f>
        <v>KBJL10L06</v>
      </c>
      <c r="D223" t="s">
        <v>318</v>
      </c>
      <c r="E223" t="s">
        <v>15</v>
      </c>
      <c r="F223" t="s">
        <v>16</v>
      </c>
      <c r="G223">
        <v>0.9</v>
      </c>
      <c r="H223">
        <v>95</v>
      </c>
      <c r="I223">
        <v>10</v>
      </c>
      <c r="J223">
        <v>600</v>
      </c>
      <c r="K223">
        <v>180</v>
      </c>
      <c r="L223">
        <v>10</v>
      </c>
      <c r="M223" t="s">
        <v>314</v>
      </c>
    </row>
    <row r="224" spans="1:13">
      <c r="A224" t="s">
        <v>319</v>
      </c>
      <c r="B224" s="2" t="str">
        <f>Hyperlink("https://www.diodes.com/datasheet/download/KBJL1506-KBJL1510.pdf")</f>
        <v>https://www.diodes.com/datasheet/download/KBJL1506-KBJL1510.pdf</v>
      </c>
      <c r="C224" t="str">
        <f>Hyperlink("https://www.diodes.com/part/view/KBJL1506","KBJL1506")</f>
        <v>KBJL1506</v>
      </c>
      <c r="D224" t="s">
        <v>320</v>
      </c>
      <c r="E224" t="s">
        <v>15</v>
      </c>
      <c r="F224" t="s">
        <v>24</v>
      </c>
      <c r="H224">
        <v>55</v>
      </c>
      <c r="I224">
        <v>10</v>
      </c>
      <c r="J224">
        <v>600</v>
      </c>
      <c r="K224">
        <v>220</v>
      </c>
      <c r="L224">
        <v>10</v>
      </c>
      <c r="M224" t="s">
        <v>314</v>
      </c>
    </row>
    <row r="225" spans="1:13">
      <c r="A225" t="s">
        <v>321</v>
      </c>
      <c r="B225" s="2" t="str">
        <f>Hyperlink("https://www.diodes.com/datasheet/download/KBJL1506-KBJL1510.pdf")</f>
        <v>https://www.diodes.com/datasheet/download/KBJL1506-KBJL1510.pdf</v>
      </c>
      <c r="C225" t="str">
        <f>Hyperlink("https://www.diodes.com/part/view/KBJL1508","KBJL1508")</f>
        <v>KBJL1508</v>
      </c>
      <c r="D225" t="s">
        <v>320</v>
      </c>
      <c r="E225" t="s">
        <v>15</v>
      </c>
      <c r="F225" t="s">
        <v>24</v>
      </c>
      <c r="H225">
        <v>55</v>
      </c>
      <c r="I225">
        <v>10</v>
      </c>
      <c r="J225">
        <v>800</v>
      </c>
      <c r="K225">
        <v>220</v>
      </c>
      <c r="L225">
        <v>10</v>
      </c>
      <c r="M225" t="s">
        <v>314</v>
      </c>
    </row>
    <row r="226" spans="1:13">
      <c r="A226" t="s">
        <v>322</v>
      </c>
      <c r="B226" s="2" t="str">
        <f>Hyperlink("https://www.diodes.com/datasheet/download/KBJL1506-KBJL1510.pdf")</f>
        <v>https://www.diodes.com/datasheet/download/KBJL1506-KBJL1510.pdf</v>
      </c>
      <c r="C226" t="str">
        <f>Hyperlink("https://www.diodes.com/part/view/KBJL1510","KBJL1510")</f>
        <v>KBJL1510</v>
      </c>
      <c r="D226" t="s">
        <v>320</v>
      </c>
      <c r="E226" t="s">
        <v>15</v>
      </c>
      <c r="F226" t="s">
        <v>24</v>
      </c>
      <c r="H226">
        <v>55</v>
      </c>
      <c r="I226">
        <v>10</v>
      </c>
      <c r="J226">
        <v>1000</v>
      </c>
      <c r="K226">
        <v>220</v>
      </c>
      <c r="L226">
        <v>10</v>
      </c>
      <c r="M226" t="s">
        <v>314</v>
      </c>
    </row>
    <row r="227" spans="1:13">
      <c r="A227" t="s">
        <v>323</v>
      </c>
      <c r="B227" s="2" t="str">
        <f>Hyperlink("https://www.diodes.com/datasheet/download/KBJL15L06.pdf")</f>
        <v>https://www.diodes.com/datasheet/download/KBJL15L06.pdf</v>
      </c>
      <c r="C227" t="str">
        <f>Hyperlink("https://www.diodes.com/part/view/KBJL15L06","KBJL15L06")</f>
        <v>KBJL15L06</v>
      </c>
      <c r="D227" t="s">
        <v>225</v>
      </c>
      <c r="E227" t="s">
        <v>15</v>
      </c>
      <c r="F227" t="s">
        <v>16</v>
      </c>
      <c r="H227">
        <v>140</v>
      </c>
      <c r="I227">
        <v>15</v>
      </c>
      <c r="J227">
        <v>600</v>
      </c>
      <c r="K227">
        <v>250</v>
      </c>
      <c r="L227">
        <v>10</v>
      </c>
      <c r="M227" t="s">
        <v>314</v>
      </c>
    </row>
    <row r="228" spans="1:13">
      <c r="A228" t="s">
        <v>324</v>
      </c>
      <c r="B228" s="2" t="str">
        <f>Hyperlink("https://www.diodes.com/datasheet/download/KBJL406-KBJL410.pdf")</f>
        <v>https://www.diodes.com/datasheet/download/KBJL406-KBJL410.pdf</v>
      </c>
      <c r="C228" t="str">
        <f>Hyperlink("https://www.diodes.com/part/view/KBJL406","KBJL406")</f>
        <v>KBJL406</v>
      </c>
      <c r="D228" t="s">
        <v>325</v>
      </c>
      <c r="E228" t="s">
        <v>15</v>
      </c>
      <c r="F228" t="s">
        <v>24</v>
      </c>
      <c r="H228">
        <v>40</v>
      </c>
      <c r="I228">
        <v>4</v>
      </c>
      <c r="J228">
        <v>600</v>
      </c>
      <c r="K228">
        <v>120</v>
      </c>
      <c r="L228">
        <v>10</v>
      </c>
      <c r="M228" t="s">
        <v>314</v>
      </c>
    </row>
    <row r="229" spans="1:13">
      <c r="A229" t="s">
        <v>326</v>
      </c>
      <c r="B229" s="2" t="str">
        <f>Hyperlink("https://www.diodes.com/datasheet/download/KBJL406-KBJL410.pdf")</f>
        <v>https://www.diodes.com/datasheet/download/KBJL406-KBJL410.pdf</v>
      </c>
      <c r="C229" t="str">
        <f>Hyperlink("https://www.diodes.com/part/view/KBJL408","KBJL408")</f>
        <v>KBJL408</v>
      </c>
      <c r="D229" t="s">
        <v>325</v>
      </c>
      <c r="E229" t="s">
        <v>15</v>
      </c>
      <c r="F229" t="s">
        <v>24</v>
      </c>
      <c r="H229">
        <v>40</v>
      </c>
      <c r="I229">
        <v>4</v>
      </c>
      <c r="J229">
        <v>800</v>
      </c>
      <c r="K229">
        <v>120</v>
      </c>
      <c r="L229">
        <v>10</v>
      </c>
      <c r="M229" t="s">
        <v>314</v>
      </c>
    </row>
    <row r="230" spans="1:13">
      <c r="A230" t="s">
        <v>327</v>
      </c>
      <c r="B230" s="2" t="str">
        <f>Hyperlink("https://www.diodes.com/datasheet/download/KBJL406-KBJL410.pdf")</f>
        <v>https://www.diodes.com/datasheet/download/KBJL406-KBJL410.pdf</v>
      </c>
      <c r="C230" t="str">
        <f>Hyperlink("https://www.diodes.com/part/view/KBJL410","KBJL410")</f>
        <v>KBJL410</v>
      </c>
      <c r="D230" t="s">
        <v>325</v>
      </c>
      <c r="E230" t="s">
        <v>15</v>
      </c>
      <c r="F230" t="s">
        <v>24</v>
      </c>
      <c r="H230">
        <v>40</v>
      </c>
      <c r="I230">
        <v>4</v>
      </c>
      <c r="J230">
        <v>1000</v>
      </c>
      <c r="K230">
        <v>120</v>
      </c>
      <c r="L230">
        <v>10</v>
      </c>
      <c r="M230" t="s">
        <v>314</v>
      </c>
    </row>
    <row r="231" spans="1:13">
      <c r="A231" t="s">
        <v>328</v>
      </c>
      <c r="B231" s="2" t="str">
        <f>Hyperlink("https://www.diodes.com/datasheet/download/KBJL606-KBJL610.pdf")</f>
        <v>https://www.diodes.com/datasheet/download/KBJL606-KBJL610.pdf</v>
      </c>
      <c r="C231" t="str">
        <f>Hyperlink("https://www.diodes.com/part/view/KBJL606","KBJL606")</f>
        <v>KBJL606</v>
      </c>
      <c r="D231" t="s">
        <v>329</v>
      </c>
      <c r="E231" t="s">
        <v>15</v>
      </c>
      <c r="F231" t="s">
        <v>24</v>
      </c>
      <c r="H231">
        <v>52</v>
      </c>
      <c r="I231">
        <v>6</v>
      </c>
      <c r="J231">
        <v>600</v>
      </c>
      <c r="K231">
        <v>135</v>
      </c>
      <c r="L231">
        <v>10</v>
      </c>
      <c r="M231" t="s">
        <v>314</v>
      </c>
    </row>
    <row r="232" spans="1:13">
      <c r="A232" t="s">
        <v>330</v>
      </c>
      <c r="B232" s="2" t="str">
        <f>Hyperlink("https://www.diodes.com/datasheet/download/KBJL606-KBJL610.pdf")</f>
        <v>https://www.diodes.com/datasheet/download/KBJL606-KBJL610.pdf</v>
      </c>
      <c r="C232" t="str">
        <f>Hyperlink("https://www.diodes.com/part/view/KBJL608","KBJL608")</f>
        <v>KBJL608</v>
      </c>
      <c r="D232" t="s">
        <v>329</v>
      </c>
      <c r="E232" t="s">
        <v>15</v>
      </c>
      <c r="F232" t="s">
        <v>24</v>
      </c>
      <c r="H232">
        <v>52</v>
      </c>
      <c r="I232">
        <v>6</v>
      </c>
      <c r="J232">
        <v>800</v>
      </c>
      <c r="K232">
        <v>135</v>
      </c>
      <c r="L232">
        <v>10</v>
      </c>
      <c r="M232" t="s">
        <v>314</v>
      </c>
    </row>
    <row r="233" spans="1:13">
      <c r="A233" t="s">
        <v>331</v>
      </c>
      <c r="B233" s="2" t="str">
        <f>Hyperlink("https://www.diodes.com/datasheet/download/KBJL606-KBJL610.pdf")</f>
        <v>https://www.diodes.com/datasheet/download/KBJL606-KBJL610.pdf</v>
      </c>
      <c r="C233" t="str">
        <f>Hyperlink("https://www.diodes.com/part/view/KBJL610","KBJL610")</f>
        <v>KBJL610</v>
      </c>
      <c r="D233" t="s">
        <v>329</v>
      </c>
      <c r="E233" t="s">
        <v>15</v>
      </c>
      <c r="F233" t="s">
        <v>24</v>
      </c>
      <c r="H233">
        <v>52</v>
      </c>
      <c r="I233">
        <v>6</v>
      </c>
      <c r="J233">
        <v>1000</v>
      </c>
      <c r="K233">
        <v>135</v>
      </c>
      <c r="L233">
        <v>10</v>
      </c>
      <c r="M233" t="s">
        <v>314</v>
      </c>
    </row>
    <row r="234" spans="1:13">
      <c r="A234" t="s">
        <v>332</v>
      </c>
      <c r="B234" s="2" t="str">
        <f>Hyperlink("https://www.diodes.com/datasheet/download/KBP005G.pdf")</f>
        <v>https://www.diodes.com/datasheet/download/KBP005G.pdf</v>
      </c>
      <c r="C234" t="str">
        <f>Hyperlink("https://www.diodes.com/part/view/KBP005G","KBP005G")</f>
        <v>KBP005G</v>
      </c>
      <c r="D234" t="s">
        <v>40</v>
      </c>
      <c r="E234" t="s">
        <v>15</v>
      </c>
      <c r="F234" t="s">
        <v>16</v>
      </c>
      <c r="G234">
        <v>1.1</v>
      </c>
      <c r="H234">
        <v>20</v>
      </c>
      <c r="I234">
        <v>1.5</v>
      </c>
      <c r="J234">
        <v>50</v>
      </c>
      <c r="K234">
        <v>40</v>
      </c>
      <c r="L234">
        <v>5</v>
      </c>
      <c r="M234" t="s">
        <v>333</v>
      </c>
    </row>
    <row r="235" spans="1:13">
      <c r="A235" t="s">
        <v>334</v>
      </c>
      <c r="B235" s="2" t="str">
        <f>Hyperlink("https://www.diodes.com/datasheet/download/KBP01G.pdf")</f>
        <v>https://www.diodes.com/datasheet/download/KBP01G.pdf</v>
      </c>
      <c r="C235" t="str">
        <f>Hyperlink("https://www.diodes.com/part/view/KBP01G","KBP01G")</f>
        <v>KBP01G</v>
      </c>
      <c r="D235" t="s">
        <v>40</v>
      </c>
      <c r="E235" t="s">
        <v>15</v>
      </c>
      <c r="F235" t="s">
        <v>16</v>
      </c>
      <c r="G235">
        <v>1.1</v>
      </c>
      <c r="H235">
        <v>20</v>
      </c>
      <c r="I235">
        <v>1.5</v>
      </c>
      <c r="J235">
        <v>100</v>
      </c>
      <c r="K235">
        <v>40</v>
      </c>
      <c r="L235">
        <v>5</v>
      </c>
      <c r="M235" t="s">
        <v>333</v>
      </c>
    </row>
    <row r="236" spans="1:13">
      <c r="A236" t="s">
        <v>335</v>
      </c>
      <c r="B236" s="2" t="str">
        <f>Hyperlink("https://www.diodes.com/datasheet/download/KBP02G.pdf")</f>
        <v>https://www.diodes.com/datasheet/download/KBP02G.pdf</v>
      </c>
      <c r="C236" t="str">
        <f>Hyperlink("https://www.diodes.com/part/view/KBP02G","KBP02G")</f>
        <v>KBP02G</v>
      </c>
      <c r="D236" t="s">
        <v>40</v>
      </c>
      <c r="E236" t="s">
        <v>15</v>
      </c>
      <c r="F236" t="s">
        <v>16</v>
      </c>
      <c r="G236">
        <v>1.1</v>
      </c>
      <c r="H236">
        <v>20</v>
      </c>
      <c r="I236">
        <v>1.5</v>
      </c>
      <c r="J236">
        <v>200</v>
      </c>
      <c r="K236">
        <v>40</v>
      </c>
      <c r="L236">
        <v>5</v>
      </c>
      <c r="M236" t="s">
        <v>333</v>
      </c>
    </row>
    <row r="237" spans="1:13">
      <c r="A237" t="s">
        <v>336</v>
      </c>
      <c r="B237" s="2" t="str">
        <f>Hyperlink("https://www.diodes.com/datasheet/download/KBP04G.pdf")</f>
        <v>https://www.diodes.com/datasheet/download/KBP04G.pdf</v>
      </c>
      <c r="C237" t="str">
        <f>Hyperlink("https://www.diodes.com/part/view/KBP04G","KBP04G")</f>
        <v>KBP04G</v>
      </c>
      <c r="D237" t="s">
        <v>40</v>
      </c>
      <c r="E237" t="s">
        <v>15</v>
      </c>
      <c r="F237" t="s">
        <v>16</v>
      </c>
      <c r="G237">
        <v>1.1</v>
      </c>
      <c r="H237">
        <v>20</v>
      </c>
      <c r="I237">
        <v>1.5</v>
      </c>
      <c r="J237">
        <v>400</v>
      </c>
      <c r="K237">
        <v>40</v>
      </c>
      <c r="L237">
        <v>5</v>
      </c>
      <c r="M237" t="s">
        <v>333</v>
      </c>
    </row>
    <row r="238" spans="1:13">
      <c r="A238" t="s">
        <v>337</v>
      </c>
      <c r="B238" s="2" t="str">
        <f>Hyperlink("https://www.diodes.com/datasheet/download/KBP06G.pdf")</f>
        <v>https://www.diodes.com/datasheet/download/KBP06G.pdf</v>
      </c>
      <c r="C238" t="str">
        <f>Hyperlink("https://www.diodes.com/part/view/KBP06G","KBP06G")</f>
        <v>KBP06G</v>
      </c>
      <c r="D238" t="s">
        <v>40</v>
      </c>
      <c r="E238" t="s">
        <v>15</v>
      </c>
      <c r="F238" t="s">
        <v>16</v>
      </c>
      <c r="G238">
        <v>1.1</v>
      </c>
      <c r="H238">
        <v>20</v>
      </c>
      <c r="I238">
        <v>1.5</v>
      </c>
      <c r="J238">
        <v>600</v>
      </c>
      <c r="K238">
        <v>40</v>
      </c>
      <c r="L238">
        <v>5</v>
      </c>
      <c r="M238" t="s">
        <v>333</v>
      </c>
    </row>
    <row r="239" spans="1:13">
      <c r="A239" t="s">
        <v>338</v>
      </c>
      <c r="B239" s="2" t="str">
        <f>Hyperlink("https://www.diodes.com/datasheet/download/KBP08G.pdf")</f>
        <v>https://www.diodes.com/datasheet/download/KBP08G.pdf</v>
      </c>
      <c r="C239" t="str">
        <f>Hyperlink("https://www.diodes.com/part/view/KBP08G","KBP08G")</f>
        <v>KBP08G</v>
      </c>
      <c r="D239" t="s">
        <v>40</v>
      </c>
      <c r="E239" t="s">
        <v>15</v>
      </c>
      <c r="F239" t="s">
        <v>16</v>
      </c>
      <c r="G239">
        <v>1.1</v>
      </c>
      <c r="H239">
        <v>20</v>
      </c>
      <c r="I239">
        <v>1.5</v>
      </c>
      <c r="J239">
        <v>800</v>
      </c>
      <c r="K239">
        <v>40</v>
      </c>
      <c r="L239">
        <v>5</v>
      </c>
      <c r="M239" t="s">
        <v>333</v>
      </c>
    </row>
    <row r="240" spans="1:13">
      <c r="A240" t="s">
        <v>339</v>
      </c>
      <c r="B240" s="2" t="str">
        <f>Hyperlink("https://www.diodes.com/datasheet/download/KBP10G.pdf")</f>
        <v>https://www.diodes.com/datasheet/download/KBP10G.pdf</v>
      </c>
      <c r="C240" t="str">
        <f>Hyperlink("https://www.diodes.com/part/view/KBP10G","KBP10G")</f>
        <v>KBP10G</v>
      </c>
      <c r="D240" t="s">
        <v>40</v>
      </c>
      <c r="E240" t="s">
        <v>15</v>
      </c>
      <c r="F240" t="s">
        <v>16</v>
      </c>
      <c r="G240">
        <v>1.1</v>
      </c>
      <c r="H240">
        <v>20</v>
      </c>
      <c r="I240">
        <v>1.5</v>
      </c>
      <c r="J240">
        <v>1000</v>
      </c>
      <c r="K240">
        <v>40</v>
      </c>
      <c r="L240">
        <v>5</v>
      </c>
      <c r="M240" t="s">
        <v>333</v>
      </c>
    </row>
    <row r="241" spans="1:13">
      <c r="A241" t="s">
        <v>340</v>
      </c>
      <c r="B241" s="2" t="str">
        <f>Hyperlink("https://www.diodes.com/datasheet/download/KBP2005G.pdf")</f>
        <v>https://www.diodes.com/datasheet/download/KBP2005G.pdf</v>
      </c>
      <c r="C241" t="str">
        <f>Hyperlink("https://www.diodes.com/part/view/KBP2005G","KBP2005G")</f>
        <v>KBP2005G</v>
      </c>
      <c r="D241" t="s">
        <v>40</v>
      </c>
      <c r="E241" t="s">
        <v>15</v>
      </c>
      <c r="F241" t="s">
        <v>16</v>
      </c>
      <c r="G241">
        <v>1.1</v>
      </c>
      <c r="H241">
        <v>25</v>
      </c>
      <c r="I241">
        <v>2</v>
      </c>
      <c r="J241">
        <v>50</v>
      </c>
      <c r="K241">
        <v>65</v>
      </c>
      <c r="L241">
        <v>5</v>
      </c>
      <c r="M241" t="s">
        <v>333</v>
      </c>
    </row>
    <row r="242" spans="1:13">
      <c r="A242" t="s">
        <v>341</v>
      </c>
      <c r="B242" s="2" t="str">
        <f>Hyperlink("https://www.diodes.com/datasheet/download/KBP2005G.pdf")</f>
        <v>https://www.diodes.com/datasheet/download/KBP2005G.pdf</v>
      </c>
      <c r="C242" t="str">
        <f>Hyperlink("https://www.diodes.com/part/view/KBP201G","KBP201G")</f>
        <v>KBP201G</v>
      </c>
      <c r="D242" t="s">
        <v>40</v>
      </c>
      <c r="E242" t="s">
        <v>15</v>
      </c>
      <c r="F242" t="s">
        <v>16</v>
      </c>
      <c r="G242">
        <v>1.1</v>
      </c>
      <c r="H242">
        <v>25</v>
      </c>
      <c r="I242">
        <v>2</v>
      </c>
      <c r="J242">
        <v>100</v>
      </c>
      <c r="K242">
        <v>65</v>
      </c>
      <c r="L242">
        <v>5</v>
      </c>
      <c r="M242" t="s">
        <v>333</v>
      </c>
    </row>
    <row r="243" spans="1:13">
      <c r="A243" t="s">
        <v>342</v>
      </c>
      <c r="B243" s="2" t="str">
        <f>Hyperlink("https://www.diodes.com/datasheet/download/KBP2005G.pdf")</f>
        <v>https://www.diodes.com/datasheet/download/KBP2005G.pdf</v>
      </c>
      <c r="C243" t="str">
        <f>Hyperlink("https://www.diodes.com/part/view/KBP202G","KBP202G")</f>
        <v>KBP202G</v>
      </c>
      <c r="D243" t="s">
        <v>40</v>
      </c>
      <c r="E243" t="s">
        <v>15</v>
      </c>
      <c r="F243" t="s">
        <v>16</v>
      </c>
      <c r="G243">
        <v>1.1</v>
      </c>
      <c r="H243">
        <v>25</v>
      </c>
      <c r="I243">
        <v>2</v>
      </c>
      <c r="J243">
        <v>200</v>
      </c>
      <c r="K243">
        <v>65</v>
      </c>
      <c r="L243">
        <v>5</v>
      </c>
      <c r="M243" t="s">
        <v>333</v>
      </c>
    </row>
    <row r="244" spans="1:13">
      <c r="A244" t="s">
        <v>343</v>
      </c>
      <c r="B244" s="2" t="str">
        <f>Hyperlink("https://www.diodes.com/datasheet/download/KBP2005G.pdf")</f>
        <v>https://www.diodes.com/datasheet/download/KBP2005G.pdf</v>
      </c>
      <c r="C244" t="str">
        <f>Hyperlink("https://www.diodes.com/part/view/KBP204G","KBP204G")</f>
        <v>KBP204G</v>
      </c>
      <c r="D244" t="s">
        <v>40</v>
      </c>
      <c r="E244" t="s">
        <v>15</v>
      </c>
      <c r="F244" t="s">
        <v>16</v>
      </c>
      <c r="G244">
        <v>1.1</v>
      </c>
      <c r="H244">
        <v>25</v>
      </c>
      <c r="I244">
        <v>2</v>
      </c>
      <c r="J244">
        <v>400</v>
      </c>
      <c r="K244">
        <v>65</v>
      </c>
      <c r="L244">
        <v>5</v>
      </c>
      <c r="M244" t="s">
        <v>333</v>
      </c>
    </row>
    <row r="245" spans="1:13">
      <c r="A245" t="s">
        <v>344</v>
      </c>
      <c r="B245" s="2" t="str">
        <f>Hyperlink("https://www.diodes.com/datasheet/download/KBP2005G.pdf")</f>
        <v>https://www.diodes.com/datasheet/download/KBP2005G.pdf</v>
      </c>
      <c r="C245" t="str">
        <f>Hyperlink("https://www.diodes.com/part/view/KBP206G","KBP206G")</f>
        <v>KBP206G</v>
      </c>
      <c r="D245" t="s">
        <v>40</v>
      </c>
      <c r="E245" t="s">
        <v>15</v>
      </c>
      <c r="F245" t="s">
        <v>16</v>
      </c>
      <c r="G245">
        <v>1.1</v>
      </c>
      <c r="H245">
        <v>25</v>
      </c>
      <c r="I245">
        <v>2</v>
      </c>
      <c r="J245">
        <v>600</v>
      </c>
      <c r="K245">
        <v>65</v>
      </c>
      <c r="L245">
        <v>5</v>
      </c>
      <c r="M245" t="s">
        <v>333</v>
      </c>
    </row>
    <row r="246" spans="1:13">
      <c r="A246" t="s">
        <v>345</v>
      </c>
      <c r="B246" s="2" t="str">
        <f>Hyperlink("https://www.diodes.com/datasheet/download/KBP206GL.pdf")</f>
        <v>https://www.diodes.com/datasheet/download/KBP206GL.pdf</v>
      </c>
      <c r="C246" t="str">
        <f>Hyperlink("https://www.diodes.com/part/view/KBP206GL","KBP206GL")</f>
        <v>KBP206GL</v>
      </c>
      <c r="D246" t="s">
        <v>179</v>
      </c>
      <c r="E246" t="s">
        <v>15</v>
      </c>
      <c r="F246" t="s">
        <v>24</v>
      </c>
      <c r="G246">
        <v>1.1</v>
      </c>
      <c r="H246">
        <v>40</v>
      </c>
      <c r="I246">
        <v>4</v>
      </c>
      <c r="J246">
        <v>600</v>
      </c>
      <c r="K246">
        <v>130</v>
      </c>
      <c r="L246">
        <v>5</v>
      </c>
      <c r="M246" t="s">
        <v>333</v>
      </c>
    </row>
    <row r="247" spans="1:13">
      <c r="A247" t="s">
        <v>346</v>
      </c>
      <c r="B247" s="2" t="str">
        <f>Hyperlink("https://www.diodes.com/datasheet/download/KBP2005G.pdf")</f>
        <v>https://www.diodes.com/datasheet/download/KBP2005G.pdf</v>
      </c>
      <c r="C247" t="str">
        <f>Hyperlink("https://www.diodes.com/part/view/KBP208G","KBP208G")</f>
        <v>KBP208G</v>
      </c>
      <c r="D247" t="s">
        <v>40</v>
      </c>
      <c r="E247" t="s">
        <v>15</v>
      </c>
      <c r="F247" t="s">
        <v>16</v>
      </c>
      <c r="G247">
        <v>1.1</v>
      </c>
      <c r="H247">
        <v>25</v>
      </c>
      <c r="I247">
        <v>2</v>
      </c>
      <c r="J247">
        <v>800</v>
      </c>
      <c r="K247">
        <v>65</v>
      </c>
      <c r="L247">
        <v>5</v>
      </c>
      <c r="M247" t="s">
        <v>333</v>
      </c>
    </row>
    <row r="248" spans="1:13">
      <c r="A248" t="s">
        <v>347</v>
      </c>
      <c r="B248" s="2" t="str">
        <f>Hyperlink("https://www.diodes.com/datasheet/download/KBP2005G.pdf")</f>
        <v>https://www.diodes.com/datasheet/download/KBP2005G.pdf</v>
      </c>
      <c r="C248" t="str">
        <f>Hyperlink("https://www.diodes.com/part/view/KBP210G","KBP210G")</f>
        <v>KBP210G</v>
      </c>
      <c r="D248" t="s">
        <v>40</v>
      </c>
      <c r="E248" t="s">
        <v>15</v>
      </c>
      <c r="F248" t="s">
        <v>16</v>
      </c>
      <c r="G248">
        <v>1.1</v>
      </c>
      <c r="H248">
        <v>25</v>
      </c>
      <c r="I248">
        <v>2</v>
      </c>
      <c r="J248">
        <v>1000</v>
      </c>
      <c r="K248">
        <v>65</v>
      </c>
      <c r="L248">
        <v>5</v>
      </c>
      <c r="M248" t="s">
        <v>333</v>
      </c>
    </row>
    <row r="249" spans="1:13">
      <c r="A249" t="s">
        <v>348</v>
      </c>
      <c r="B249" s="2" t="str">
        <f>Hyperlink("https://www.diodes.com/datasheet/download/KBP210GL.pdf")</f>
        <v>https://www.diodes.com/datasheet/download/KBP210GL.pdf</v>
      </c>
      <c r="C249" t="str">
        <f>Hyperlink("https://www.diodes.com/part/view/KBP210GL","KBP210GL")</f>
        <v>KBP210GL</v>
      </c>
      <c r="D249" t="s">
        <v>179</v>
      </c>
      <c r="E249" t="s">
        <v>15</v>
      </c>
      <c r="F249" t="s">
        <v>24</v>
      </c>
      <c r="G249">
        <v>1.1</v>
      </c>
      <c r="H249">
        <v>40</v>
      </c>
      <c r="I249">
        <v>4</v>
      </c>
      <c r="J249">
        <v>1000</v>
      </c>
      <c r="K249">
        <v>130</v>
      </c>
      <c r="L249">
        <v>5</v>
      </c>
      <c r="M249" t="s">
        <v>333</v>
      </c>
    </row>
    <row r="250" spans="1:13">
      <c r="A250" t="s">
        <v>349</v>
      </c>
      <c r="B250" s="2" t="str">
        <f>Hyperlink("https://www.diodes.com/datasheet/download/KBP304G-KBP310G.pdf")</f>
        <v>https://www.diodes.com/datasheet/download/KBP304G-KBP310G.pdf</v>
      </c>
      <c r="C250" t="str">
        <f>Hyperlink("https://www.diodes.com/part/view/KBP304G","KBP304G")</f>
        <v>KBP304G</v>
      </c>
      <c r="D250" t="s">
        <v>350</v>
      </c>
      <c r="E250" t="s">
        <v>15</v>
      </c>
      <c r="F250" t="s">
        <v>16</v>
      </c>
      <c r="G250">
        <v>1.1</v>
      </c>
      <c r="H250">
        <v>50</v>
      </c>
      <c r="I250">
        <v>3</v>
      </c>
      <c r="J250">
        <v>400</v>
      </c>
      <c r="K250">
        <v>90</v>
      </c>
      <c r="L250">
        <v>5</v>
      </c>
      <c r="M250" t="s">
        <v>333</v>
      </c>
    </row>
    <row r="251" spans="1:13">
      <c r="A251" t="s">
        <v>351</v>
      </c>
      <c r="B251" s="2" t="str">
        <f>Hyperlink("https://www.diodes.com/datasheet/download/KBP304G-KBP310G.pdf")</f>
        <v>https://www.diodes.com/datasheet/download/KBP304G-KBP310G.pdf</v>
      </c>
      <c r="C251" t="str">
        <f>Hyperlink("https://www.diodes.com/part/view/KBP306G","KBP306G")</f>
        <v>KBP306G</v>
      </c>
      <c r="D251" t="s">
        <v>350</v>
      </c>
      <c r="E251" t="s">
        <v>15</v>
      </c>
      <c r="F251" t="s">
        <v>16</v>
      </c>
      <c r="G251">
        <v>1.1</v>
      </c>
      <c r="H251">
        <v>50</v>
      </c>
      <c r="I251">
        <v>3</v>
      </c>
      <c r="J251">
        <v>600</v>
      </c>
      <c r="K251">
        <v>90</v>
      </c>
      <c r="L251">
        <v>5</v>
      </c>
      <c r="M251" t="s">
        <v>333</v>
      </c>
    </row>
    <row r="252" spans="1:13">
      <c r="A252" t="s">
        <v>352</v>
      </c>
      <c r="B252" s="2" t="str">
        <f>Hyperlink("https://www.diodes.com/datasheet/download/KBP304G-KBP310G.pdf")</f>
        <v>https://www.diodes.com/datasheet/download/KBP304G-KBP310G.pdf</v>
      </c>
      <c r="C252" t="str">
        <f>Hyperlink("https://www.diodes.com/part/view/KBP308G","KBP308G")</f>
        <v>KBP308G</v>
      </c>
      <c r="D252" t="s">
        <v>350</v>
      </c>
      <c r="E252" t="s">
        <v>15</v>
      </c>
      <c r="F252" t="s">
        <v>16</v>
      </c>
      <c r="G252">
        <v>1.1</v>
      </c>
      <c r="H252">
        <v>50</v>
      </c>
      <c r="I252">
        <v>3</v>
      </c>
      <c r="J252">
        <v>800</v>
      </c>
      <c r="K252">
        <v>90</v>
      </c>
      <c r="L252">
        <v>5</v>
      </c>
      <c r="M252" t="s">
        <v>333</v>
      </c>
    </row>
    <row r="253" spans="1:13">
      <c r="A253" t="s">
        <v>353</v>
      </c>
      <c r="B253" s="2" t="str">
        <f>Hyperlink("https://www.diodes.com/datasheet/download/KBP304G-KBP310G.pdf")</f>
        <v>https://www.diodes.com/datasheet/download/KBP304G-KBP310G.pdf</v>
      </c>
      <c r="C253" t="str">
        <f>Hyperlink("https://www.diodes.com/part/view/KBP310G","KBP310G")</f>
        <v>KBP310G</v>
      </c>
      <c r="D253" t="s">
        <v>350</v>
      </c>
      <c r="E253" t="s">
        <v>15</v>
      </c>
      <c r="F253" t="s">
        <v>16</v>
      </c>
      <c r="G253">
        <v>1.1</v>
      </c>
      <c r="H253">
        <v>50</v>
      </c>
      <c r="I253">
        <v>3</v>
      </c>
      <c r="J253">
        <v>1000</v>
      </c>
      <c r="K253">
        <v>90</v>
      </c>
      <c r="L253">
        <v>5</v>
      </c>
      <c r="M253" t="s">
        <v>333</v>
      </c>
    </row>
    <row r="254" spans="1:13">
      <c r="A254" t="s">
        <v>354</v>
      </c>
      <c r="B254" s="2" t="str">
        <f>Hyperlink("https://www.diodes.com/datasheet/download/KBP404G-KBP410G.pdf")</f>
        <v>https://www.diodes.com/datasheet/download/KBP404G-KBP410G.pdf</v>
      </c>
      <c r="C254" t="str">
        <f>Hyperlink("https://www.diodes.com/part/view/KBP404G","KBP404G")</f>
        <v>KBP404G</v>
      </c>
      <c r="D254" t="s">
        <v>355</v>
      </c>
      <c r="E254" t="s">
        <v>15</v>
      </c>
      <c r="F254" t="s">
        <v>16</v>
      </c>
      <c r="G254">
        <v>1.1</v>
      </c>
      <c r="H254">
        <v>40</v>
      </c>
      <c r="I254">
        <v>4</v>
      </c>
      <c r="J254">
        <v>400</v>
      </c>
      <c r="K254">
        <v>130</v>
      </c>
      <c r="L254">
        <v>5</v>
      </c>
      <c r="M254" t="s">
        <v>333</v>
      </c>
    </row>
    <row r="255" spans="1:13">
      <c r="A255" t="s">
        <v>356</v>
      </c>
      <c r="B255" s="2" t="str">
        <f>Hyperlink("https://www.diodes.com/datasheet/download/KBP404G-KBP410G.pdf")</f>
        <v>https://www.diodes.com/datasheet/download/KBP404G-KBP410G.pdf</v>
      </c>
      <c r="C255" t="str">
        <f>Hyperlink("https://www.diodes.com/part/view/KBP406G","KBP406G")</f>
        <v>KBP406G</v>
      </c>
      <c r="D255" t="s">
        <v>355</v>
      </c>
      <c r="E255" t="s">
        <v>15</v>
      </c>
      <c r="F255" t="s">
        <v>16</v>
      </c>
      <c r="G255">
        <v>1.1</v>
      </c>
      <c r="H255">
        <v>40</v>
      </c>
      <c r="I255">
        <v>4</v>
      </c>
      <c r="J255">
        <v>600</v>
      </c>
      <c r="K255">
        <v>130</v>
      </c>
      <c r="L255">
        <v>5</v>
      </c>
      <c r="M255" t="s">
        <v>333</v>
      </c>
    </row>
    <row r="256" spans="1:13">
      <c r="A256" t="s">
        <v>357</v>
      </c>
      <c r="B256" s="2" t="str">
        <f>Hyperlink("https://www.diodes.com/datasheet/download/KBP404G-KBP410G.pdf")</f>
        <v>https://www.diodes.com/datasheet/download/KBP404G-KBP410G.pdf</v>
      </c>
      <c r="C256" t="str">
        <f>Hyperlink("https://www.diodes.com/part/view/KBP408G","KBP408G")</f>
        <v>KBP408G</v>
      </c>
      <c r="D256" t="s">
        <v>355</v>
      </c>
      <c r="E256" t="s">
        <v>15</v>
      </c>
      <c r="F256" t="s">
        <v>16</v>
      </c>
      <c r="G256">
        <v>1.1</v>
      </c>
      <c r="H256">
        <v>40</v>
      </c>
      <c r="I256">
        <v>4</v>
      </c>
      <c r="J256">
        <v>800</v>
      </c>
      <c r="K256">
        <v>130</v>
      </c>
      <c r="L256">
        <v>5</v>
      </c>
      <c r="M256" t="s">
        <v>333</v>
      </c>
    </row>
    <row r="257" spans="1:13">
      <c r="A257" t="s">
        <v>358</v>
      </c>
      <c r="B257" s="2" t="str">
        <f>Hyperlink("https://www.diodes.com/datasheet/download/KBP404G-KBP410G.pdf")</f>
        <v>https://www.diodes.com/datasheet/download/KBP404G-KBP410G.pdf</v>
      </c>
      <c r="C257" t="str">
        <f>Hyperlink("https://www.diodes.com/part/view/KBP410G","KBP410G")</f>
        <v>KBP410G</v>
      </c>
      <c r="D257" t="s">
        <v>355</v>
      </c>
      <c r="E257" t="s">
        <v>15</v>
      </c>
      <c r="F257" t="s">
        <v>16</v>
      </c>
      <c r="G257">
        <v>1.1</v>
      </c>
      <c r="H257">
        <v>40</v>
      </c>
      <c r="I257">
        <v>4</v>
      </c>
      <c r="J257">
        <v>1000</v>
      </c>
      <c r="K257">
        <v>130</v>
      </c>
      <c r="L257">
        <v>5</v>
      </c>
      <c r="M257" t="s">
        <v>333</v>
      </c>
    </row>
    <row r="258" spans="1:13">
      <c r="A258" t="s">
        <v>359</v>
      </c>
      <c r="B258" s="2" t="str">
        <f>Hyperlink("https://www.diodes.com/datasheet/download/KBP4T10.pdf")</f>
        <v>https://www.diodes.com/datasheet/download/KBP4T10.pdf</v>
      </c>
      <c r="C258" t="str">
        <f>Hyperlink("https://www.diodes.com/part/view/KBP4T10","KBP4T10")</f>
        <v>KBP4T10</v>
      </c>
      <c r="D258" t="s">
        <v>360</v>
      </c>
      <c r="E258" t="s">
        <v>15</v>
      </c>
      <c r="F258" t="s">
        <v>24</v>
      </c>
      <c r="G258">
        <v>1.3</v>
      </c>
      <c r="H258">
        <v>40</v>
      </c>
      <c r="I258">
        <v>4</v>
      </c>
      <c r="J258">
        <v>1000</v>
      </c>
      <c r="K258">
        <v>100</v>
      </c>
      <c r="L258">
        <v>5</v>
      </c>
      <c r="M258" t="s">
        <v>333</v>
      </c>
    </row>
    <row r="259" spans="1:13">
      <c r="A259" t="s">
        <v>361</v>
      </c>
      <c r="B259" s="2" t="str">
        <f>Hyperlink("https://www.diodes.com/datasheet/download/LBS10.pdf")</f>
        <v>https://www.diodes.com/datasheet/download/LBS10.pdf</v>
      </c>
      <c r="C259" t="str">
        <f>Hyperlink("https://www.diodes.com/part/view/LBS10","LBS10")</f>
        <v>LBS10</v>
      </c>
      <c r="D259" t="s">
        <v>273</v>
      </c>
      <c r="E259" t="s">
        <v>15</v>
      </c>
      <c r="F259" t="s">
        <v>16</v>
      </c>
      <c r="G259">
        <v>1.1</v>
      </c>
      <c r="H259">
        <v>7</v>
      </c>
      <c r="I259">
        <v>1</v>
      </c>
      <c r="J259">
        <v>1000</v>
      </c>
      <c r="K259">
        <v>30</v>
      </c>
      <c r="L259">
        <v>5</v>
      </c>
      <c r="M259" t="s">
        <v>362</v>
      </c>
    </row>
    <row r="260" spans="1:13">
      <c r="A260" t="s">
        <v>363</v>
      </c>
      <c r="B260" s="2" t="e">
        <v>#N/A</v>
      </c>
      <c r="C260" t="str">
        <f>Hyperlink("https://www.diodes.com/part/view/MB08F+%28LS%29","MB08F (LS)")</f>
        <v>MB08F (LS)</v>
      </c>
      <c r="D260" t="s">
        <v>364</v>
      </c>
      <c r="E260" t="s">
        <v>15</v>
      </c>
      <c r="F260" t="s">
        <v>16</v>
      </c>
      <c r="G260">
        <v>1.1</v>
      </c>
      <c r="H260">
        <v>13</v>
      </c>
      <c r="I260">
        <v>1</v>
      </c>
      <c r="J260">
        <v>1000</v>
      </c>
      <c r="K260">
        <v>30</v>
      </c>
      <c r="L260">
        <v>5</v>
      </c>
      <c r="M260" t="s">
        <v>365</v>
      </c>
    </row>
    <row r="261" spans="1:13">
      <c r="A261" t="s">
        <v>366</v>
      </c>
      <c r="B261" s="2" t="str">
        <f>Hyperlink("https://www.diodes.com/datasheet/download/MB10F.pdf")</f>
        <v>https://www.diodes.com/datasheet/download/MB10F.pdf</v>
      </c>
      <c r="C261" t="str">
        <f>Hyperlink("https://www.diodes.com/part/view/MB10F","MB10F")</f>
        <v>MB10F</v>
      </c>
      <c r="D261" t="s">
        <v>367</v>
      </c>
      <c r="E261" t="s">
        <v>15</v>
      </c>
      <c r="F261" t="s">
        <v>16</v>
      </c>
      <c r="G261">
        <v>1.1</v>
      </c>
      <c r="H261">
        <v>8</v>
      </c>
      <c r="I261">
        <v>0.8</v>
      </c>
      <c r="J261">
        <v>1000</v>
      </c>
      <c r="K261">
        <v>30</v>
      </c>
      <c r="L261">
        <v>5</v>
      </c>
      <c r="M261" t="s">
        <v>368</v>
      </c>
    </row>
    <row r="262" spans="1:13">
      <c r="A262" t="s">
        <v>369</v>
      </c>
      <c r="B262" s="2" t="str">
        <f>Hyperlink("https://www.diodes.com/datasheet/download/MB10S.pdf")</f>
        <v>https://www.diodes.com/datasheet/download/MB10S.pdf</v>
      </c>
      <c r="C262" t="str">
        <f>Hyperlink("https://www.diodes.com/part/view/MB10S","MB10S")</f>
        <v>MB10S</v>
      </c>
      <c r="D262" t="s">
        <v>367</v>
      </c>
      <c r="E262" t="s">
        <v>15</v>
      </c>
      <c r="F262" t="s">
        <v>16</v>
      </c>
      <c r="G262">
        <v>1.1</v>
      </c>
      <c r="H262">
        <v>8</v>
      </c>
      <c r="I262">
        <v>0.8</v>
      </c>
      <c r="J262">
        <v>1000</v>
      </c>
      <c r="K262">
        <v>30</v>
      </c>
      <c r="L262">
        <v>5</v>
      </c>
      <c r="M262" t="s">
        <v>370</v>
      </c>
    </row>
    <row r="263" spans="1:13">
      <c r="A263" t="s">
        <v>371</v>
      </c>
      <c r="B263" s="2" t="str">
        <f>Hyperlink("https://www.diodes.com/datasheet/download/MSB15MH.pdf")</f>
        <v>https://www.diodes.com/datasheet/download/MSB15MH.pdf</v>
      </c>
      <c r="C263" t="str">
        <f>Hyperlink("https://www.diodes.com/part/view/MSB15MH","MSB15MH")</f>
        <v>MSB15MH</v>
      </c>
      <c r="D263" t="s">
        <v>21</v>
      </c>
      <c r="E263" t="s">
        <v>15</v>
      </c>
      <c r="F263" t="s">
        <v>16</v>
      </c>
      <c r="G263">
        <v>1.1</v>
      </c>
      <c r="H263">
        <v>25</v>
      </c>
      <c r="I263">
        <v>1.5</v>
      </c>
      <c r="J263">
        <v>1000</v>
      </c>
      <c r="K263">
        <v>70</v>
      </c>
      <c r="L263">
        <v>5</v>
      </c>
      <c r="M263" t="s">
        <v>372</v>
      </c>
    </row>
    <row r="264" spans="1:13">
      <c r="A264" t="s">
        <v>373</v>
      </c>
      <c r="B264" s="2" t="str">
        <f>Hyperlink("https://www.diodes.com/datasheet/download/MSB20M.pdf")</f>
        <v>https://www.diodes.com/datasheet/download/MSB20M.pdf</v>
      </c>
      <c r="C264" t="str">
        <f>Hyperlink("https://www.diodes.com/part/view/MSB20M","MSB20M")</f>
        <v>MSB20M</v>
      </c>
      <c r="D264" t="s">
        <v>374</v>
      </c>
      <c r="E264" t="s">
        <v>15</v>
      </c>
      <c r="F264" t="s">
        <v>24</v>
      </c>
      <c r="G264">
        <v>1.02</v>
      </c>
      <c r="H264">
        <v>30</v>
      </c>
      <c r="I264">
        <v>2</v>
      </c>
      <c r="J264">
        <v>1000</v>
      </c>
      <c r="K264">
        <v>75</v>
      </c>
      <c r="L264">
        <v>5</v>
      </c>
      <c r="M264" t="s">
        <v>372</v>
      </c>
    </row>
    <row r="265" spans="1:13">
      <c r="A265" t="s">
        <v>375</v>
      </c>
      <c r="B265" s="2" t="e">
        <v>#N/A</v>
      </c>
      <c r="C265" t="str">
        <f>Hyperlink("https://www.diodes.com/part/view/MSB22M","MSB22M")</f>
        <v>MSB22M</v>
      </c>
      <c r="D265" t="s">
        <v>376</v>
      </c>
      <c r="E265" t="s">
        <v>15</v>
      </c>
      <c r="F265" t="s">
        <v>24</v>
      </c>
      <c r="G265">
        <v>1.02</v>
      </c>
      <c r="H265">
        <v>35</v>
      </c>
      <c r="I265">
        <v>2.2</v>
      </c>
      <c r="J265">
        <v>1000</v>
      </c>
      <c r="K265">
        <v>90</v>
      </c>
      <c r="L265">
        <v>5</v>
      </c>
      <c r="M265" t="s">
        <v>372</v>
      </c>
    </row>
    <row r="266" spans="1:13">
      <c r="A266" t="s">
        <v>377</v>
      </c>
      <c r="B266" s="2" t="str">
        <f>Hyperlink("https://www.diodes.com/datasheet/download/MSB22ML.pdf")</f>
        <v>https://www.diodes.com/datasheet/download/MSB22ML.pdf</v>
      </c>
      <c r="C266" t="str">
        <f>Hyperlink("https://www.diodes.com/part/view/MSB22ML","MSB22ML")</f>
        <v>MSB22ML</v>
      </c>
      <c r="D266" t="s">
        <v>378</v>
      </c>
      <c r="E266" t="s">
        <v>15</v>
      </c>
      <c r="F266" t="s">
        <v>24</v>
      </c>
      <c r="G266">
        <v>0.92</v>
      </c>
      <c r="H266">
        <v>35</v>
      </c>
      <c r="I266">
        <v>2.2</v>
      </c>
      <c r="J266">
        <v>1000</v>
      </c>
      <c r="K266">
        <v>90</v>
      </c>
      <c r="L266">
        <v>5</v>
      </c>
      <c r="M266" t="s">
        <v>379</v>
      </c>
    </row>
    <row r="267" spans="1:13">
      <c r="A267" t="s">
        <v>380</v>
      </c>
      <c r="B267" s="2" t="str">
        <f>Hyperlink("https://www.diodes.com/datasheet/download/MSB25JL.pdf")</f>
        <v>https://www.diodes.com/datasheet/download/MSB25JL.pdf</v>
      </c>
      <c r="C267" t="str">
        <f>Hyperlink("https://www.diodes.com/part/view/MSB25JL","MSB25JL")</f>
        <v>MSB25JL</v>
      </c>
      <c r="D267" t="s">
        <v>381</v>
      </c>
      <c r="E267" t="s">
        <v>15</v>
      </c>
      <c r="F267" t="s">
        <v>24</v>
      </c>
      <c r="G267">
        <v>0.92</v>
      </c>
      <c r="H267">
        <v>35</v>
      </c>
      <c r="I267">
        <v>2.5</v>
      </c>
      <c r="J267">
        <v>600</v>
      </c>
      <c r="K267">
        <v>90</v>
      </c>
      <c r="L267">
        <v>5</v>
      </c>
      <c r="M267" t="s">
        <v>372</v>
      </c>
    </row>
    <row r="268" spans="1:13">
      <c r="A268" t="s">
        <v>382</v>
      </c>
      <c r="B268" s="2" t="str">
        <f>Hyperlink("https://www.diodes.com/datasheet/download/MSB25MH.pdf")</f>
        <v>https://www.diodes.com/datasheet/download/MSB25MH.pdf</v>
      </c>
      <c r="C268" t="str">
        <f>Hyperlink("https://www.diodes.com/part/view/MSB25MH","MSB25MH")</f>
        <v>MSB25MH</v>
      </c>
      <c r="D268" t="s">
        <v>383</v>
      </c>
      <c r="E268" t="s">
        <v>15</v>
      </c>
      <c r="F268" t="s">
        <v>16</v>
      </c>
      <c r="G268">
        <v>1.1</v>
      </c>
      <c r="H268">
        <v>30</v>
      </c>
      <c r="I268">
        <v>2.5</v>
      </c>
      <c r="J268">
        <v>1000</v>
      </c>
      <c r="K268">
        <v>80</v>
      </c>
      <c r="L268">
        <v>5</v>
      </c>
      <c r="M268" t="s">
        <v>372</v>
      </c>
    </row>
    <row r="269" spans="1:13">
      <c r="A269" t="s">
        <v>384</v>
      </c>
      <c r="B269" s="2" t="str">
        <f>Hyperlink("https://www.diodes.com/datasheet/download/MSB30JL.pdf")</f>
        <v>https://www.diodes.com/datasheet/download/MSB30JL.pdf</v>
      </c>
      <c r="C269" t="str">
        <f>Hyperlink("https://www.diodes.com/part/view/MSB30JL","MSB30JL")</f>
        <v>MSB30JL</v>
      </c>
      <c r="D269" t="s">
        <v>385</v>
      </c>
      <c r="E269" t="s">
        <v>15</v>
      </c>
      <c r="F269" t="s">
        <v>16</v>
      </c>
      <c r="G269">
        <v>0.92</v>
      </c>
      <c r="H269">
        <v>46</v>
      </c>
      <c r="I269">
        <v>3</v>
      </c>
      <c r="J269">
        <v>600</v>
      </c>
      <c r="K269">
        <v>100</v>
      </c>
      <c r="L269">
        <v>5</v>
      </c>
      <c r="M269" t="s">
        <v>372</v>
      </c>
    </row>
    <row r="270" spans="1:13">
      <c r="A270" t="s">
        <v>386</v>
      </c>
      <c r="B270" s="2" t="str">
        <f>Hyperlink("https://www.diodes.com/datasheet/download/MSB30KH.pdf")</f>
        <v>https://www.diodes.com/datasheet/download/MSB30KH.pdf</v>
      </c>
      <c r="C270" t="str">
        <f>Hyperlink("https://www.diodes.com/part/view/MSB30KH","MSB30KH")</f>
        <v>MSB30KH</v>
      </c>
      <c r="D270" t="s">
        <v>387</v>
      </c>
      <c r="E270" t="s">
        <v>15</v>
      </c>
      <c r="F270" t="s">
        <v>16</v>
      </c>
      <c r="G270">
        <v>1.1</v>
      </c>
      <c r="H270">
        <v>45</v>
      </c>
      <c r="I270">
        <v>3</v>
      </c>
      <c r="J270">
        <v>800</v>
      </c>
      <c r="K270">
        <v>110</v>
      </c>
      <c r="L270">
        <v>3</v>
      </c>
      <c r="M270" t="s">
        <v>372</v>
      </c>
    </row>
    <row r="271" spans="1:13">
      <c r="A271" t="s">
        <v>388</v>
      </c>
      <c r="B271" s="2" t="str">
        <f>Hyperlink("https://www.diodes.com/datasheet/download/MSB30M.pdf")</f>
        <v>https://www.diodes.com/datasheet/download/MSB30M.pdf</v>
      </c>
      <c r="C271" t="str">
        <f>Hyperlink("https://www.diodes.com/part/view/MSB30M","MSB30M")</f>
        <v>MSB30M</v>
      </c>
      <c r="D271" t="s">
        <v>387</v>
      </c>
      <c r="E271" t="s">
        <v>15</v>
      </c>
      <c r="F271" t="s">
        <v>16</v>
      </c>
      <c r="G271">
        <v>1.1</v>
      </c>
      <c r="H271">
        <v>35</v>
      </c>
      <c r="I271">
        <v>3</v>
      </c>
      <c r="J271">
        <v>1000</v>
      </c>
      <c r="K271">
        <v>100</v>
      </c>
      <c r="L271">
        <v>5</v>
      </c>
      <c r="M271" t="s">
        <v>372</v>
      </c>
    </row>
    <row r="272" spans="1:13">
      <c r="A272" t="s">
        <v>389</v>
      </c>
      <c r="B272" s="2" t="str">
        <f>Hyperlink("https://www.diodes.com/datasheet/download/MSB30TM.pdf")</f>
        <v>https://www.diodes.com/datasheet/download/MSB30TM.pdf</v>
      </c>
      <c r="C272" t="str">
        <f>Hyperlink("https://www.diodes.com/part/view/MSB30TM","MSB30TM")</f>
        <v>MSB30TM</v>
      </c>
      <c r="D272" t="s">
        <v>390</v>
      </c>
      <c r="E272" t="s">
        <v>15</v>
      </c>
      <c r="F272" t="s">
        <v>24</v>
      </c>
      <c r="G272">
        <v>1.3</v>
      </c>
      <c r="H272">
        <v>45</v>
      </c>
      <c r="I272">
        <v>3</v>
      </c>
      <c r="J272">
        <v>1000</v>
      </c>
      <c r="K272">
        <v>100</v>
      </c>
      <c r="L272">
        <v>5</v>
      </c>
      <c r="M272" t="s">
        <v>372</v>
      </c>
    </row>
    <row r="273" spans="1:13">
      <c r="A273" t="s">
        <v>391</v>
      </c>
      <c r="B273" s="2" t="str">
        <f>Hyperlink("https://www.diodes.com/datasheet/download/MSB40J-MSB40M.pdf")</f>
        <v>https://www.diodes.com/datasheet/download/MSB40J-MSB40M.pdf</v>
      </c>
      <c r="C273" t="str">
        <f>Hyperlink("https://www.diodes.com/part/view/MSB40J","MSB40J")</f>
        <v>MSB40J</v>
      </c>
      <c r="D273" t="s">
        <v>392</v>
      </c>
      <c r="E273" t="s">
        <v>15</v>
      </c>
      <c r="F273" t="s">
        <v>16</v>
      </c>
      <c r="G273">
        <v>1.1</v>
      </c>
      <c r="H273">
        <v>30</v>
      </c>
      <c r="I273">
        <v>4</v>
      </c>
      <c r="J273">
        <v>600</v>
      </c>
      <c r="K273">
        <v>110</v>
      </c>
      <c r="L273">
        <v>5</v>
      </c>
      <c r="M273" t="s">
        <v>372</v>
      </c>
    </row>
    <row r="274" spans="1:13">
      <c r="A274" t="s">
        <v>393</v>
      </c>
      <c r="B274" s="2" t="str">
        <f>Hyperlink("https://www.diodes.com/datasheet/download/MSB40J-MSB40M.pdf")</f>
        <v>https://www.diodes.com/datasheet/download/MSB40J-MSB40M.pdf</v>
      </c>
      <c r="C274" t="str">
        <f>Hyperlink("https://www.diodes.com/part/view/MSB40K","MSB40K")</f>
        <v>MSB40K</v>
      </c>
      <c r="D274" t="s">
        <v>392</v>
      </c>
      <c r="E274" t="s">
        <v>15</v>
      </c>
      <c r="F274" t="s">
        <v>16</v>
      </c>
      <c r="G274">
        <v>1.1</v>
      </c>
      <c r="H274">
        <v>30</v>
      </c>
      <c r="I274">
        <v>4</v>
      </c>
      <c r="J274">
        <v>800</v>
      </c>
      <c r="K274">
        <v>110</v>
      </c>
      <c r="L274">
        <v>5</v>
      </c>
      <c r="M274" t="s">
        <v>372</v>
      </c>
    </row>
    <row r="275" spans="1:13">
      <c r="A275" t="s">
        <v>394</v>
      </c>
      <c r="B275" s="2" t="str">
        <f>Hyperlink("https://www.diodes.com/datasheet/download/MSB40M.pdf")</f>
        <v>https://www.diodes.com/datasheet/download/MSB40M.pdf</v>
      </c>
      <c r="C275" t="str">
        <f>Hyperlink("https://www.diodes.com/part/view/MSB40M","MSB40M")</f>
        <v>MSB40M</v>
      </c>
      <c r="D275" t="s">
        <v>395</v>
      </c>
      <c r="E275" t="s">
        <v>15</v>
      </c>
      <c r="F275" t="s">
        <v>24</v>
      </c>
      <c r="G275">
        <v>1.1</v>
      </c>
      <c r="H275">
        <v>30</v>
      </c>
      <c r="I275">
        <v>4</v>
      </c>
      <c r="J275">
        <v>1000</v>
      </c>
      <c r="K275">
        <v>110</v>
      </c>
      <c r="L275">
        <v>5</v>
      </c>
      <c r="M275" t="s">
        <v>372</v>
      </c>
    </row>
    <row r="276" spans="1:13">
      <c r="A276" t="s">
        <v>396</v>
      </c>
      <c r="B276" s="2" t="str">
        <f>Hyperlink("https://www.diodes.com/datasheet/download/RH02.pdf")</f>
        <v>https://www.diodes.com/datasheet/download/RH02.pdf</v>
      </c>
      <c r="C276" t="str">
        <f>Hyperlink("https://www.diodes.com/part/view/RH02","RH02")</f>
        <v>RH02</v>
      </c>
      <c r="D276" t="s">
        <v>397</v>
      </c>
      <c r="E276" t="s">
        <v>15</v>
      </c>
      <c r="F276" t="s">
        <v>16</v>
      </c>
      <c r="G276">
        <v>1.15</v>
      </c>
      <c r="H276">
        <v>13</v>
      </c>
      <c r="I276">
        <v>0.5</v>
      </c>
      <c r="J276">
        <v>200</v>
      </c>
      <c r="K276">
        <v>30</v>
      </c>
      <c r="L276">
        <v>5</v>
      </c>
      <c r="M276" t="s">
        <v>268</v>
      </c>
    </row>
    <row r="277" spans="1:13">
      <c r="A277" t="s">
        <v>398</v>
      </c>
      <c r="B277" s="2" t="str">
        <f>Hyperlink("https://www.diodes.com/datasheet/download/RH04.pdf")</f>
        <v>https://www.diodes.com/datasheet/download/RH04.pdf</v>
      </c>
      <c r="C277" t="str">
        <f>Hyperlink("https://www.diodes.com/part/view/RH04","RH04")</f>
        <v>RH04</v>
      </c>
      <c r="D277" t="s">
        <v>397</v>
      </c>
      <c r="E277" t="s">
        <v>15</v>
      </c>
      <c r="F277" t="s">
        <v>16</v>
      </c>
      <c r="G277">
        <v>1.15</v>
      </c>
      <c r="H277">
        <v>13</v>
      </c>
      <c r="I277">
        <v>0.5</v>
      </c>
      <c r="J277">
        <v>400</v>
      </c>
      <c r="K277">
        <v>30</v>
      </c>
      <c r="L277">
        <v>5</v>
      </c>
      <c r="M277" t="s">
        <v>268</v>
      </c>
    </row>
    <row r="278" spans="1:13">
      <c r="A278" t="s">
        <v>399</v>
      </c>
      <c r="B278" s="2" t="str">
        <f>Hyperlink("https://www.diodes.com/datasheet/download/RH06.pdf")</f>
        <v>https://www.diodes.com/datasheet/download/RH06.pdf</v>
      </c>
      <c r="C278" t="str">
        <f>Hyperlink("https://www.diodes.com/part/view/RH06","RH06")</f>
        <v>RH06</v>
      </c>
      <c r="D278" t="s">
        <v>397</v>
      </c>
      <c r="E278" t="s">
        <v>15</v>
      </c>
      <c r="F278" t="s">
        <v>16</v>
      </c>
      <c r="G278">
        <v>1.15</v>
      </c>
      <c r="H278">
        <v>13</v>
      </c>
      <c r="I278">
        <v>0.5</v>
      </c>
      <c r="J278">
        <v>600</v>
      </c>
      <c r="K278">
        <v>30</v>
      </c>
      <c r="L278">
        <v>5</v>
      </c>
      <c r="M278" t="s">
        <v>268</v>
      </c>
    </row>
    <row r="279" spans="1:13">
      <c r="A279" t="s">
        <v>400</v>
      </c>
      <c r="B279" s="2" t="str">
        <f>Hyperlink("https://www.diodes.com/datasheet/download/SBR05M100BLP.pdf")</f>
        <v>https://www.diodes.com/datasheet/download/SBR05M100BLP.pdf</v>
      </c>
      <c r="C279" t="str">
        <f>Hyperlink("https://www.diodes.com/part/view/SBR05M100BLP","SBR05M100BLP")</f>
        <v>SBR05M100BLP</v>
      </c>
      <c r="D279" t="s">
        <v>401</v>
      </c>
      <c r="E279" t="s">
        <v>15</v>
      </c>
      <c r="F279" t="s">
        <v>16</v>
      </c>
      <c r="G279">
        <v>0.73</v>
      </c>
      <c r="I279">
        <v>0.5</v>
      </c>
      <c r="J279">
        <v>100</v>
      </c>
      <c r="K279">
        <v>8</v>
      </c>
      <c r="L279">
        <v>25</v>
      </c>
      <c r="M279" t="s">
        <v>402</v>
      </c>
    </row>
    <row r="280" spans="1:13">
      <c r="A280" t="s">
        <v>403</v>
      </c>
      <c r="B280" s="2" t="str">
        <f>Hyperlink("https://www.diodes.com/datasheet/download/SBR05M60BLP.pdf")</f>
        <v>https://www.diodes.com/datasheet/download/SBR05M60BLP.pdf</v>
      </c>
      <c r="C280" t="str">
        <f>Hyperlink("https://www.diodes.com/part/view/SBR05M60BLP","SBR05M60BLP")</f>
        <v>SBR05M60BLP</v>
      </c>
      <c r="D280" t="s">
        <v>401</v>
      </c>
      <c r="E280" t="s">
        <v>15</v>
      </c>
      <c r="F280" t="s">
        <v>16</v>
      </c>
      <c r="G280">
        <v>0.49</v>
      </c>
      <c r="I280">
        <v>0.5</v>
      </c>
      <c r="J280">
        <v>60</v>
      </c>
      <c r="K280">
        <v>8</v>
      </c>
      <c r="L280">
        <v>100</v>
      </c>
      <c r="M280" t="s">
        <v>402</v>
      </c>
    </row>
    <row r="281" spans="1:13">
      <c r="A281" t="s">
        <v>404</v>
      </c>
      <c r="B281" s="2" t="str">
        <f>Hyperlink("https://www.diodes.com/datasheet/download/TT10J-TT10M.pdf")</f>
        <v>https://www.diodes.com/datasheet/download/TT10J-TT10M.pdf</v>
      </c>
      <c r="C281" t="str">
        <f>Hyperlink("https://www.diodes.com/part/view/TT10J","TT10J")</f>
        <v>TT10J</v>
      </c>
      <c r="D281" t="s">
        <v>313</v>
      </c>
      <c r="E281" t="s">
        <v>15</v>
      </c>
      <c r="F281" t="s">
        <v>16</v>
      </c>
      <c r="G281">
        <v>1.05</v>
      </c>
      <c r="H281">
        <v>50</v>
      </c>
      <c r="I281">
        <v>10</v>
      </c>
      <c r="J281">
        <v>1000</v>
      </c>
      <c r="K281">
        <v>180</v>
      </c>
      <c r="L281">
        <v>5</v>
      </c>
      <c r="M281" t="s">
        <v>405</v>
      </c>
    </row>
    <row r="282" spans="1:13">
      <c r="A282" t="s">
        <v>406</v>
      </c>
      <c r="B282" s="2" t="str">
        <f>Hyperlink("https://www.diodes.com/datasheet/download/TT10J-TT10M.pdf")</f>
        <v>https://www.diodes.com/datasheet/download/TT10J-TT10M.pdf</v>
      </c>
      <c r="C282" t="str">
        <f>Hyperlink("https://www.diodes.com/part/view/TT10K","TT10K")</f>
        <v>TT10K</v>
      </c>
      <c r="D282" t="s">
        <v>313</v>
      </c>
      <c r="E282" t="s">
        <v>15</v>
      </c>
      <c r="F282" t="s">
        <v>16</v>
      </c>
      <c r="G282">
        <v>1.05</v>
      </c>
      <c r="H282">
        <v>50</v>
      </c>
      <c r="I282">
        <v>10</v>
      </c>
      <c r="J282">
        <v>1000</v>
      </c>
      <c r="K282">
        <v>180</v>
      </c>
      <c r="L282">
        <v>5</v>
      </c>
      <c r="M282" t="s">
        <v>405</v>
      </c>
    </row>
    <row r="283" spans="1:13">
      <c r="A283" t="s">
        <v>407</v>
      </c>
      <c r="B283" s="2" t="str">
        <f>Hyperlink("https://www.diodes.com/datasheet/download/TT10M.pdf")</f>
        <v>https://www.diodes.com/datasheet/download/TT10M.pdf</v>
      </c>
      <c r="C283" t="str">
        <f>Hyperlink("https://www.diodes.com/part/view/TT10M","TT10M")</f>
        <v>TT10M</v>
      </c>
      <c r="D283" t="s">
        <v>313</v>
      </c>
      <c r="E283" t="s">
        <v>15</v>
      </c>
      <c r="F283" t="s">
        <v>24</v>
      </c>
      <c r="G283">
        <v>1.05</v>
      </c>
      <c r="H283">
        <v>50</v>
      </c>
      <c r="I283">
        <v>10</v>
      </c>
      <c r="J283">
        <v>1000</v>
      </c>
      <c r="K283">
        <v>200</v>
      </c>
      <c r="L283">
        <v>5</v>
      </c>
      <c r="M283" t="s">
        <v>405</v>
      </c>
    </row>
    <row r="284" spans="1:13">
      <c r="A284" t="s">
        <v>408</v>
      </c>
      <c r="B284" s="2" t="e">
        <v>#N/A</v>
      </c>
      <c r="C284" t="str">
        <f>Hyperlink("https://www.diodes.com/part/view/TT10M%28LS%29","TT10M(LS)")</f>
        <v>TT10M(LS)</v>
      </c>
      <c r="D284" t="s">
        <v>313</v>
      </c>
      <c r="E284" t="s">
        <v>15</v>
      </c>
      <c r="F284" t="s">
        <v>24</v>
      </c>
      <c r="G284">
        <v>1.05</v>
      </c>
      <c r="H284">
        <v>50</v>
      </c>
      <c r="I284">
        <v>10</v>
      </c>
      <c r="J284">
        <v>1000</v>
      </c>
      <c r="K284">
        <v>200</v>
      </c>
      <c r="L284">
        <v>5</v>
      </c>
      <c r="M284" t="s">
        <v>405</v>
      </c>
    </row>
    <row r="285" spans="1:13">
      <c r="A285" t="s">
        <v>409</v>
      </c>
      <c r="B285" s="2" t="e">
        <v>#N/A</v>
      </c>
      <c r="C285" t="str">
        <f>Hyperlink("https://www.diodes.com/part/view/TT208_LS","TT208_LS")</f>
        <v>TT208_LS</v>
      </c>
      <c r="D285" t="s">
        <v>35</v>
      </c>
      <c r="E285" t="s">
        <v>15</v>
      </c>
      <c r="F285" t="s">
        <v>16</v>
      </c>
      <c r="G285">
        <v>1.1</v>
      </c>
      <c r="H285">
        <v>25</v>
      </c>
      <c r="I285">
        <v>2</v>
      </c>
      <c r="J285">
        <v>800</v>
      </c>
      <c r="K285">
        <v>75</v>
      </c>
      <c r="L285">
        <v>5</v>
      </c>
      <c r="M285" t="s">
        <v>410</v>
      </c>
    </row>
    <row r="286" spans="1:13">
      <c r="A286" t="s">
        <v>411</v>
      </c>
      <c r="B286" s="2" t="str">
        <f>Hyperlink("https://www.diodes.com/datasheet/download/TT2M.pdf")</f>
        <v>https://www.diodes.com/datasheet/download/TT2M.pdf</v>
      </c>
      <c r="C286" t="str">
        <f>Hyperlink("https://www.diodes.com/part/view/TT2M","TT2M")</f>
        <v>TT2M</v>
      </c>
      <c r="D286" t="s">
        <v>28</v>
      </c>
      <c r="E286" t="s">
        <v>15</v>
      </c>
      <c r="F286" t="s">
        <v>24</v>
      </c>
      <c r="G286">
        <v>1.1</v>
      </c>
      <c r="H286">
        <v>25</v>
      </c>
      <c r="I286">
        <v>2</v>
      </c>
      <c r="J286">
        <v>1000</v>
      </c>
      <c r="K286">
        <v>75</v>
      </c>
      <c r="L286">
        <v>5</v>
      </c>
      <c r="M286" t="s">
        <v>405</v>
      </c>
    </row>
    <row r="287" spans="1:13">
      <c r="A287" t="s">
        <v>412</v>
      </c>
      <c r="B287" s="2" t="e">
        <v>#N/A</v>
      </c>
      <c r="C287" t="str">
        <f>Hyperlink("https://www.diodes.com/part/view/TT3M%28LS%29","TT3M(LS)")</f>
        <v>TT3M(LS)</v>
      </c>
      <c r="D287" t="s">
        <v>413</v>
      </c>
      <c r="E287" t="s">
        <v>15</v>
      </c>
      <c r="F287" t="s">
        <v>16</v>
      </c>
      <c r="G287">
        <v>1</v>
      </c>
      <c r="H287">
        <v>30</v>
      </c>
      <c r="I287">
        <v>3</v>
      </c>
      <c r="J287">
        <v>1000</v>
      </c>
      <c r="K287">
        <v>100</v>
      </c>
      <c r="L287">
        <v>5</v>
      </c>
      <c r="M287" t="s">
        <v>414</v>
      </c>
    </row>
    <row r="288" spans="1:13">
      <c r="A288" t="s">
        <v>415</v>
      </c>
      <c r="B288" s="2" t="str">
        <f>Hyperlink("https://www.diodes.com/datasheet/download/TT4M.pdf")</f>
        <v>https://www.diodes.com/datasheet/download/TT4M.pdf</v>
      </c>
      <c r="C288" t="str">
        <f>Hyperlink("https://www.diodes.com/part/view/TT4M","TT4M")</f>
        <v>TT4M</v>
      </c>
      <c r="D288" t="s">
        <v>416</v>
      </c>
      <c r="E288" t="s">
        <v>15</v>
      </c>
      <c r="F288" t="s">
        <v>16</v>
      </c>
      <c r="G288">
        <v>1</v>
      </c>
      <c r="H288">
        <v>35</v>
      </c>
      <c r="I288">
        <v>4</v>
      </c>
      <c r="J288">
        <v>1000</v>
      </c>
      <c r="K288">
        <v>120</v>
      </c>
      <c r="L288">
        <v>5</v>
      </c>
      <c r="M288" t="s">
        <v>405</v>
      </c>
    </row>
    <row r="289" spans="1:13">
      <c r="A289" t="s">
        <v>417</v>
      </c>
      <c r="B289" s="2" t="str">
        <f>Hyperlink("https://www.diodes.com/datasheet/download/TT4TM.pdf")</f>
        <v>https://www.diodes.com/datasheet/download/TT4TM.pdf</v>
      </c>
      <c r="C289" t="str">
        <f>Hyperlink("https://www.diodes.com/part/view/TT4TM","TT4TM")</f>
        <v>TT4TM</v>
      </c>
      <c r="D289" t="s">
        <v>418</v>
      </c>
      <c r="E289" t="s">
        <v>15</v>
      </c>
      <c r="F289" t="s">
        <v>24</v>
      </c>
      <c r="G289">
        <v>1.3</v>
      </c>
      <c r="H289">
        <v>42</v>
      </c>
      <c r="I289">
        <v>4</v>
      </c>
      <c r="J289">
        <v>1000</v>
      </c>
      <c r="K289">
        <v>100</v>
      </c>
      <c r="L289">
        <v>5</v>
      </c>
      <c r="M289" t="s">
        <v>405</v>
      </c>
    </row>
    <row r="290" spans="1:13">
      <c r="A290" t="s">
        <v>419</v>
      </c>
      <c r="B290" s="2" t="str">
        <f>Hyperlink("https://www.diodes.com/datasheet/download/TT4V10.pdf")</f>
        <v>https://www.diodes.com/datasheet/download/TT4V10.pdf</v>
      </c>
      <c r="C290" t="str">
        <f>Hyperlink("https://www.diodes.com/part/view/TT4V10","TT4V10")</f>
        <v>TT4V10</v>
      </c>
      <c r="D290" t="s">
        <v>179</v>
      </c>
      <c r="E290" t="s">
        <v>15</v>
      </c>
      <c r="F290" t="s">
        <v>24</v>
      </c>
      <c r="G290">
        <v>0.95</v>
      </c>
      <c r="H290">
        <v>36</v>
      </c>
      <c r="I290">
        <v>4</v>
      </c>
      <c r="J290">
        <v>1000</v>
      </c>
      <c r="K290">
        <v>150</v>
      </c>
      <c r="L290">
        <v>5</v>
      </c>
      <c r="M290" t="s">
        <v>420</v>
      </c>
    </row>
    <row r="291" spans="1:13">
      <c r="A291" t="s">
        <v>421</v>
      </c>
      <c r="B291" s="2" t="str">
        <f>Hyperlink("https://www.diodes.com/datasheet/download/TT6JL.pdf")</f>
        <v>https://www.diodes.com/datasheet/download/TT6JL.pdf</v>
      </c>
      <c r="C291" t="str">
        <f>Hyperlink("https://www.diodes.com/part/view/TT6JL","TT6JL")</f>
        <v>TT6JL</v>
      </c>
      <c r="D291" t="s">
        <v>422</v>
      </c>
      <c r="E291" t="s">
        <v>15</v>
      </c>
      <c r="F291" t="s">
        <v>24</v>
      </c>
      <c r="G291">
        <v>0.9</v>
      </c>
      <c r="H291">
        <v>85</v>
      </c>
      <c r="I291">
        <v>6</v>
      </c>
      <c r="J291">
        <v>600</v>
      </c>
      <c r="K291">
        <v>150</v>
      </c>
      <c r="L291">
        <v>5</v>
      </c>
      <c r="M291" t="s">
        <v>405</v>
      </c>
    </row>
    <row r="292" spans="1:13">
      <c r="A292" t="s">
        <v>423</v>
      </c>
      <c r="B292" s="2" t="str">
        <f>Hyperlink("https://www.diodes.com/datasheet/download/TT6M.pdf")</f>
        <v>https://www.diodes.com/datasheet/download/TT6M.pdf</v>
      </c>
      <c r="C292" t="str">
        <f>Hyperlink("https://www.diodes.com/part/view/TT6M","TT6M")</f>
        <v>TT6M</v>
      </c>
      <c r="D292" t="s">
        <v>424</v>
      </c>
      <c r="E292" t="s">
        <v>15</v>
      </c>
      <c r="F292" t="s">
        <v>24</v>
      </c>
      <c r="G292">
        <v>1</v>
      </c>
      <c r="H292">
        <v>46</v>
      </c>
      <c r="I292">
        <v>6</v>
      </c>
      <c r="J292">
        <v>1000</v>
      </c>
      <c r="K292">
        <v>150</v>
      </c>
      <c r="L292">
        <v>5</v>
      </c>
      <c r="M292" t="s">
        <v>405</v>
      </c>
    </row>
    <row r="293" spans="1:13">
      <c r="A293" t="s">
        <v>425</v>
      </c>
      <c r="B293" s="2" t="str">
        <f>Hyperlink("https://www.diodes.com/datasheet/download/TT8JL.pdf")</f>
        <v>https://www.diodes.com/datasheet/download/TT8JL.pdf</v>
      </c>
      <c r="C293" t="str">
        <f>Hyperlink("https://www.diodes.com/part/view/TT8JL","TT8JL")</f>
        <v>TT8JL</v>
      </c>
      <c r="D293" t="s">
        <v>426</v>
      </c>
      <c r="E293" t="s">
        <v>15</v>
      </c>
      <c r="F293" t="s">
        <v>24</v>
      </c>
      <c r="G293">
        <v>0.9</v>
      </c>
      <c r="H293">
        <v>85</v>
      </c>
      <c r="I293">
        <v>8</v>
      </c>
      <c r="J293">
        <v>600</v>
      </c>
      <c r="K293">
        <v>165</v>
      </c>
      <c r="L293">
        <v>5</v>
      </c>
      <c r="M293" t="s">
        <v>405</v>
      </c>
    </row>
    <row r="294" spans="1:13">
      <c r="A294" t="s">
        <v>427</v>
      </c>
      <c r="B294" s="2" t="str">
        <f>Hyperlink("https://www.diodes.com/datasheet/download/TT8L08.pdf")</f>
        <v>https://www.diodes.com/datasheet/download/TT8L08.pdf</v>
      </c>
      <c r="C294" t="str">
        <f>Hyperlink("https://www.diodes.com/part/view/TT8L08","TT8L08")</f>
        <v>TT8L08</v>
      </c>
      <c r="D294" t="s">
        <v>428</v>
      </c>
      <c r="E294" t="s">
        <v>15</v>
      </c>
      <c r="F294" t="s">
        <v>24</v>
      </c>
      <c r="G294">
        <v>0.9</v>
      </c>
      <c r="H294">
        <v>90</v>
      </c>
      <c r="I294">
        <v>8</v>
      </c>
      <c r="J294">
        <v>800</v>
      </c>
      <c r="K294">
        <v>165</v>
      </c>
      <c r="L294">
        <v>5</v>
      </c>
      <c r="M294" t="s">
        <v>405</v>
      </c>
    </row>
    <row r="295" spans="1:13">
      <c r="A295" t="s">
        <v>429</v>
      </c>
      <c r="B295" s="2" t="str">
        <f>Hyperlink("https://www.diodes.com/datasheet/download/TT8M.pdf")</f>
        <v>https://www.diodes.com/datasheet/download/TT8M.pdf</v>
      </c>
      <c r="C295" t="str">
        <f>Hyperlink("https://www.diodes.com/part/view/TT8M","TT8M")</f>
        <v>TT8M</v>
      </c>
      <c r="D295" t="s">
        <v>426</v>
      </c>
      <c r="E295" t="s">
        <v>15</v>
      </c>
      <c r="F295" t="s">
        <v>24</v>
      </c>
      <c r="G295">
        <v>1</v>
      </c>
      <c r="H295">
        <v>55</v>
      </c>
      <c r="I295">
        <v>8</v>
      </c>
      <c r="J295">
        <v>1000</v>
      </c>
      <c r="K295">
        <v>165</v>
      </c>
      <c r="L295">
        <v>5</v>
      </c>
      <c r="M295" t="s">
        <v>405</v>
      </c>
    </row>
    <row r="296" spans="1:13">
      <c r="A296" t="s">
        <v>430</v>
      </c>
      <c r="B296" s="2" t="str">
        <f>Hyperlink("https://www.diodes.com/datasheet/download/TT8T06%2FTT8T08.pdf")</f>
        <v>https://www.diodes.com/datasheet/download/TT8T06%2FTT8T08.pdf</v>
      </c>
      <c r="C296" t="str">
        <f>Hyperlink("https://www.diodes.com/part/view/TT8T06","TT8T06")</f>
        <v>TT8T06</v>
      </c>
      <c r="D296" t="s">
        <v>431</v>
      </c>
      <c r="E296" t="s">
        <v>15</v>
      </c>
      <c r="F296" t="s">
        <v>16</v>
      </c>
      <c r="G296">
        <v>1.1</v>
      </c>
      <c r="H296">
        <v>80</v>
      </c>
      <c r="I296">
        <v>8</v>
      </c>
      <c r="J296">
        <v>600</v>
      </c>
      <c r="K296">
        <v>170</v>
      </c>
      <c r="L296">
        <v>5</v>
      </c>
      <c r="M296" t="s">
        <v>405</v>
      </c>
    </row>
    <row r="297" spans="1:13">
      <c r="A297" t="s">
        <v>432</v>
      </c>
      <c r="B297" s="2" t="str">
        <f>Hyperlink("https://www.diodes.com/datasheet/download/TT8T06%2FTT8T08.pdf")</f>
        <v>https://www.diodes.com/datasheet/download/TT8T06%2FTT8T08.pdf</v>
      </c>
      <c r="C297" t="str">
        <f>Hyperlink("https://www.diodes.com/part/view/TT8T08","TT8T08")</f>
        <v>TT8T08</v>
      </c>
      <c r="D297" t="s">
        <v>431</v>
      </c>
      <c r="E297" t="s">
        <v>15</v>
      </c>
      <c r="F297" t="s">
        <v>24</v>
      </c>
      <c r="G297">
        <v>1.1</v>
      </c>
      <c r="H297">
        <v>80</v>
      </c>
      <c r="I297">
        <v>8</v>
      </c>
      <c r="J297">
        <v>800</v>
      </c>
      <c r="K297">
        <v>170</v>
      </c>
      <c r="L297">
        <v>5</v>
      </c>
      <c r="M297" t="s">
        <v>405</v>
      </c>
    </row>
  </sheetData>
  <autoFilter ref="A1:M297"/>
  <hyperlinks>
    <hyperlink ref="B2" r:id="rId_hyperlink_1" tooltip="https://www.diodes.com/datasheet/download/ABS10%28LS%29.pdf" display="https://www.diodes.com/datasheet/download/ABS10%28LS%29.pdf"/>
    <hyperlink ref="C2" r:id="rId_hyperlink_2" tooltip="ABS10(LS)" display="ABS10(LS)"/>
    <hyperlink ref="B3" r:id="rId_hyperlink_3" tooltip="https://www.diodes.com/datasheet/download/ABS10A.pdf" display="https://www.diodes.com/datasheet/download/ABS10A.pdf"/>
    <hyperlink ref="C3" r:id="rId_hyperlink_4" tooltip="ABS10A" display="ABS10A"/>
    <hyperlink ref="B4" r:id="rId_hyperlink_5" tooltip="https://www.diodes.com/datasheet/download/ABS10B.pdf" display="https://www.diodes.com/datasheet/download/ABS10B.pdf"/>
    <hyperlink ref="C4" r:id="rId_hyperlink_6" tooltip="ABS10B" display="ABS10B"/>
    <hyperlink ref="B5" r:id="rId_hyperlink_7" tooltip="https://www.diodes.com/datasheet/download/ABS10M.pdf" display="https://www.diodes.com/datasheet/download/ABS10M.pdf"/>
    <hyperlink ref="C5" r:id="rId_hyperlink_8" tooltip="ABS10M" display="ABS10M"/>
    <hyperlink ref="B6" r:id="rId_hyperlink_9" tooltip="https://www.diodes.com/datasheet/download/ABS10TM.pdf" display="https://www.diodes.com/datasheet/download/ABS10TM.pdf"/>
    <hyperlink ref="C6" r:id="rId_hyperlink_10" tooltip="ABS10TM" display="ABS10TM"/>
    <hyperlink ref="B7" r:id="rId_hyperlink_11" tooltip="https://www.diodes.com/datasheet/download/ABS20M.pdf" display="https://www.diodes.com/datasheet/download/ABS20M.pdf"/>
    <hyperlink ref="C7" r:id="rId_hyperlink_12" tooltip="ABS20M" display="ABS20M"/>
    <hyperlink ref="B8" r:id="rId_hyperlink_13" tooltip="https://www.diodes.com/datasheet/download/ABS20MH.pdf" display="https://www.diodes.com/datasheet/download/ABS20MH.pdf"/>
    <hyperlink ref="C8" r:id="rId_hyperlink_14" tooltip="ABS20MH" display="ABS20MH"/>
    <hyperlink ref="B9" r:id="rId_hyperlink_15" tooltip="https://www.diodes.com/datasheet/download/ABS20T1M.pdf" display="https://www.diodes.com/datasheet/download/ABS20T1M.pdf"/>
    <hyperlink ref="C9" r:id="rId_hyperlink_16" tooltip="ABS20T1M" display="ABS20T1M"/>
    <hyperlink ref="B10" r:id="rId_hyperlink_17" tooltip="https://www.diodes.com/datasheet/download/ABS20TM.pdf" display="https://www.diodes.com/datasheet/download/ABS20TM.pdf"/>
    <hyperlink ref="C10" r:id="rId_hyperlink_18" tooltip="ABS20TM" display="ABS20TM"/>
    <hyperlink ref="B11" r:id="rId_hyperlink_19" tooltip="https://www.diodes.com/datasheet/download/ABS210.pdf" display="https://www.diodes.com/datasheet/download/ABS210.pdf"/>
    <hyperlink ref="C11" r:id="rId_hyperlink_20" tooltip="ABS210" display="ABS210"/>
    <hyperlink ref="B12" r:id="rId_hyperlink_21" tooltip="https://www.diodes.com/datasheet/download/D4KB80.pdf" display="https://www.diodes.com/datasheet/download/D4KB80.pdf"/>
    <hyperlink ref="C12" r:id="rId_hyperlink_22" tooltip="D4KB80" display="D4KB80"/>
    <hyperlink ref="B13" r:id="rId_hyperlink_23" tooltip="https://www.diodes.com/datasheet/download/DF005M.pdf" display="https://www.diodes.com/datasheet/download/DF005M.pdf"/>
    <hyperlink ref="C13" r:id="rId_hyperlink_24" tooltip="DF005M" display="DF005M"/>
    <hyperlink ref="B14" r:id="rId_hyperlink_25" tooltip="https://www.diodes.com/datasheet/download/DF005S.pdf" display="https://www.diodes.com/datasheet/download/DF005S.pdf"/>
    <hyperlink ref="C14" r:id="rId_hyperlink_26" tooltip="DF005S" display="DF005S"/>
    <hyperlink ref="B15" r:id="rId_hyperlink_27" tooltip="https://www.diodes.com/datasheet/download/DF01M.pdf" display="https://www.diodes.com/datasheet/download/DF01M.pdf"/>
    <hyperlink ref="C15" r:id="rId_hyperlink_28" tooltip="DF01M" display="DF01M"/>
    <hyperlink ref="B16" r:id="rId_hyperlink_29" tooltip="https://www.diodes.com/datasheet/download/DF01S.pdf" display="https://www.diodes.com/datasheet/download/DF01S.pdf"/>
    <hyperlink ref="C16" r:id="rId_hyperlink_30" tooltip="DF01S" display="DF01S"/>
    <hyperlink ref="B17" r:id="rId_hyperlink_31" tooltip="https://www.diodes.com/datasheet/download/DF02M.pdf" display="https://www.diodes.com/datasheet/download/DF02M.pdf"/>
    <hyperlink ref="C17" r:id="rId_hyperlink_32" tooltip="DF02M" display="DF02M"/>
    <hyperlink ref="B18" r:id="rId_hyperlink_33" tooltip="https://www.diodes.com/datasheet/download/DF02S.pdf" display="https://www.diodes.com/datasheet/download/DF02S.pdf"/>
    <hyperlink ref="C18" r:id="rId_hyperlink_34" tooltip="DF02S" display="DF02S"/>
    <hyperlink ref="B19" r:id="rId_hyperlink_35" tooltip="https://www.diodes.com/datasheet/download/DF04M.pdf" display="https://www.diodes.com/datasheet/download/DF04M.pdf"/>
    <hyperlink ref="C19" r:id="rId_hyperlink_36" tooltip="DF04M" display="DF04M"/>
    <hyperlink ref="B20" r:id="rId_hyperlink_37" tooltip="https://www.diodes.com/datasheet/download/DF04S.pdf" display="https://www.diodes.com/datasheet/download/DF04S.pdf"/>
    <hyperlink ref="C20" r:id="rId_hyperlink_38" tooltip="DF04S" display="DF04S"/>
    <hyperlink ref="B21" r:id="rId_hyperlink_39" tooltip="https://www.diodes.com/datasheet/download/DF06M.pdf" display="https://www.diodes.com/datasheet/download/DF06M.pdf"/>
    <hyperlink ref="C21" r:id="rId_hyperlink_40" tooltip="DF06M" display="DF06M"/>
    <hyperlink ref="B22" r:id="rId_hyperlink_41" tooltip="https://www.diodes.com/datasheet/download/DF06M-DF10M+%28LS%29.pdf" display="https://www.diodes.com/datasheet/download/DF06M-DF10M+%28LS%29.pdf"/>
    <hyperlink ref="C22" r:id="rId_hyperlink_42" tooltip="DF06M(LS)" display="DF06M(LS)"/>
    <hyperlink ref="B23" r:id="rId_hyperlink_43" tooltip="https://www.diodes.com/datasheet/download/DF06S.pdf" display="https://www.diodes.com/datasheet/download/DF06S.pdf"/>
    <hyperlink ref="C23" r:id="rId_hyperlink_44" tooltip="DF06S" display="DF06S"/>
    <hyperlink ref="B24" r:id="rId_hyperlink_45" tooltip="https://www.diodes.com/datasheet/download/DF06S%28LS%29.pdf" display="https://www.diodes.com/datasheet/download/DF06S%28LS%29.pdf"/>
    <hyperlink ref="C24" r:id="rId_hyperlink_46" tooltip="DF06S(LS)" display="DF06S(LS)"/>
    <hyperlink ref="B25" r:id="rId_hyperlink_47" tooltip="https://www.diodes.com/datasheet/download/DF08M.pdf" display="https://www.diodes.com/datasheet/download/DF08M.pdf"/>
    <hyperlink ref="C25" r:id="rId_hyperlink_48" tooltip="DF08M" display="DF08M"/>
    <hyperlink ref="B26" r:id="rId_hyperlink_49" tooltip="https://www.diodes.com/datasheet/download/DF06M-DF10M+%28LS%29.pdf" display="https://www.diodes.com/datasheet/download/DF06M-DF10M+%28LS%29.pdf"/>
    <hyperlink ref="C26" r:id="rId_hyperlink_50" tooltip="DF08M(LS)" display="DF08M(LS)"/>
    <hyperlink ref="B27" r:id="rId_hyperlink_51" tooltip="https://www.diodes.com/datasheet/download/DF08S.pdf" display="https://www.diodes.com/datasheet/download/DF08S.pdf"/>
    <hyperlink ref="C27" r:id="rId_hyperlink_52" tooltip="DF08S" display="DF08S"/>
    <hyperlink ref="B28" r:id="rId_hyperlink_53" tooltip="https://www.diodes.com/datasheet/download/DF08S%28LS%29.pdf" display="https://www.diodes.com/datasheet/download/DF08S%28LS%29.pdf"/>
    <hyperlink ref="C28" r:id="rId_hyperlink_54" tooltip="DF08S(LS)" display="DF08S(LS)"/>
    <hyperlink ref="B29" r:id="rId_hyperlink_55" tooltip="https://www.diodes.com/datasheet/download/DF10M.pdf" display="https://www.diodes.com/datasheet/download/DF10M.pdf"/>
    <hyperlink ref="C29" r:id="rId_hyperlink_56" tooltip="DF10M" display="DF10M"/>
    <hyperlink ref="B30" r:id="rId_hyperlink_57" tooltip="https://www.diodes.com/datasheet/download/DF06M-DF10M+%28LS%29.pdf" display="https://www.diodes.com/datasheet/download/DF06M-DF10M+%28LS%29.pdf"/>
    <hyperlink ref="C30" r:id="rId_hyperlink_58" tooltip="DF10M(LS)" display="DF10M(LS)"/>
    <hyperlink ref="B31" r:id="rId_hyperlink_59" tooltip="https://www.diodes.com/datasheet/download/DF10S.pdf" display="https://www.diodes.com/datasheet/download/DF10S.pdf"/>
    <hyperlink ref="C31" r:id="rId_hyperlink_60" tooltip="DF10S" display="DF10S"/>
    <hyperlink ref="B32" r:id="rId_hyperlink_61" tooltip="https://www.diodes.com/datasheet/download/DF10S%28LS%29.pdf" display="https://www.diodes.com/datasheet/download/DF10S%28LS%29.pdf"/>
    <hyperlink ref="C32" r:id="rId_hyperlink_62" tooltip="DF10S(LS)" display="DF10S(LS)"/>
    <hyperlink ref="B33" r:id="rId_hyperlink_63" tooltip="https://www.diodes.com/datasheet/download/DF15005S.pdf" display="https://www.diodes.com/datasheet/download/DF15005S.pdf"/>
    <hyperlink ref="C33" r:id="rId_hyperlink_64" tooltip="DF15005S" display="DF15005S"/>
    <hyperlink ref="B34" r:id="rId_hyperlink_65" tooltip="https://www.diodes.com/datasheet/download/DF1501S.pdf" display="https://www.diodes.com/datasheet/download/DF1501S.pdf"/>
    <hyperlink ref="C34" r:id="rId_hyperlink_66" tooltip="DF1501S" display="DF1501S"/>
    <hyperlink ref="B35" r:id="rId_hyperlink_67" tooltip="https://www.diodes.com/datasheet/download/DF1502S.pdf" display="https://www.diodes.com/datasheet/download/DF1502S.pdf"/>
    <hyperlink ref="C35" r:id="rId_hyperlink_68" tooltip="DF1502S" display="DF1502S"/>
    <hyperlink ref="B36" r:id="rId_hyperlink_69" tooltip="https://www.diodes.com/datasheet/download/DF1504S.pdf" display="https://www.diodes.com/datasheet/download/DF1504S.pdf"/>
    <hyperlink ref="C36" r:id="rId_hyperlink_70" tooltip="DF1504S" display="DF1504S"/>
    <hyperlink ref="B37" r:id="rId_hyperlink_71" tooltip="https://www.diodes.com/datasheet/download/DF1506M-DF1510M+%28LS%29.pdf" display="https://www.diodes.com/datasheet/download/DF1506M-DF1510M+%28LS%29.pdf"/>
    <hyperlink ref="C37" r:id="rId_hyperlink_72" tooltip="DF1506M(LS)" display="DF1506M(LS)"/>
    <hyperlink ref="B38" r:id="rId_hyperlink_73" tooltip="https://www.diodes.com/datasheet/download/DF1506S.pdf" display="https://www.diodes.com/datasheet/download/DF1506S.pdf"/>
    <hyperlink ref="C38" r:id="rId_hyperlink_74" tooltip="DF1506S" display="DF1506S"/>
    <hyperlink ref="B39" r:id="rId_hyperlink_75" tooltip="https://www.diodes.com/datasheet/download/DF1506M-DF1510M+%28LS%29.pdf" display="https://www.diodes.com/datasheet/download/DF1506M-DF1510M+%28LS%29.pdf"/>
    <hyperlink ref="C39" r:id="rId_hyperlink_76" tooltip="DF1508M(LS)" display="DF1508M(LS)"/>
    <hyperlink ref="B40" r:id="rId_hyperlink_77" tooltip="https://www.diodes.com/datasheet/download/DF1508S.pdf" display="https://www.diodes.com/datasheet/download/DF1508S.pdf"/>
    <hyperlink ref="C40" r:id="rId_hyperlink_78" tooltip="DF1508S" display="DF1508S"/>
    <hyperlink ref="B41" r:id="rId_hyperlink_79" tooltip="https://www.diodes.com/datasheet/download/DF1510S.pdf" display="https://www.diodes.com/datasheet/download/DF1510S.pdf"/>
    <hyperlink ref="C41" r:id="rId_hyperlink_80" tooltip="DF1510S" display="DF1510S"/>
    <hyperlink ref="C42" r:id="rId_hyperlink_81" tooltip="DF1512S(LS)" display="DF1512S(LS)"/>
    <hyperlink ref="B43" r:id="rId_hyperlink_82" tooltip="https://www.diodes.com/datasheet/download/DLPA006.pdf" display="https://www.diodes.com/datasheet/download/DLPA006.pdf"/>
    <hyperlink ref="C43" r:id="rId_hyperlink_83" tooltip="DLPA006" display="DLPA006"/>
    <hyperlink ref="B44" r:id="rId_hyperlink_84" tooltip="https://www.diodes.com/datasheet/download/GBJ10005.pdf" display="https://www.diodes.com/datasheet/download/GBJ10005.pdf"/>
    <hyperlink ref="C44" r:id="rId_hyperlink_85" tooltip="GBJ10005" display="GBJ10005"/>
    <hyperlink ref="B45" r:id="rId_hyperlink_86" tooltip="https://www.diodes.com/datasheet/download/GBJ1001.pdf" display="https://www.diodes.com/datasheet/download/GBJ1001.pdf"/>
    <hyperlink ref="C45" r:id="rId_hyperlink_87" tooltip="GBJ1001" display="GBJ1001"/>
    <hyperlink ref="B46" r:id="rId_hyperlink_88" tooltip="https://www.diodes.com/datasheet/download/GBJ1002.pdf" display="https://www.diodes.com/datasheet/download/GBJ1002.pdf"/>
    <hyperlink ref="C46" r:id="rId_hyperlink_89" tooltip="GBJ1002" display="GBJ1002"/>
    <hyperlink ref="B47" r:id="rId_hyperlink_90" tooltip="https://www.diodes.com/datasheet/download/GBJ1004.pdf" display="https://www.diodes.com/datasheet/download/GBJ1004.pdf"/>
    <hyperlink ref="C47" r:id="rId_hyperlink_91" tooltip="GBJ1004" display="GBJ1004"/>
    <hyperlink ref="B48" r:id="rId_hyperlink_92" tooltip="https://www.diodes.com/datasheet/download/GBJ1006.pdf" display="https://www.diodes.com/datasheet/download/GBJ1006.pdf"/>
    <hyperlink ref="C48" r:id="rId_hyperlink_93" tooltip="GBJ1006" display="GBJ1006"/>
    <hyperlink ref="C49" r:id="rId_hyperlink_94" tooltip="GBJ1006(LS)" display="GBJ1006(LS)"/>
    <hyperlink ref="B50" r:id="rId_hyperlink_95" tooltip="https://www.diodes.com/datasheet/download/GBJ1008.pdf" display="https://www.diodes.com/datasheet/download/GBJ1008.pdf"/>
    <hyperlink ref="C50" r:id="rId_hyperlink_96" tooltip="GBJ1008" display="GBJ1008"/>
    <hyperlink ref="B51" r:id="rId_hyperlink_97" tooltip="https://www.diodes.com/datasheet/download/GBJ1010.pdf" display="https://www.diodes.com/datasheet/download/GBJ1010.pdf"/>
    <hyperlink ref="C51" r:id="rId_hyperlink_98" tooltip="GBJ1010" display="GBJ1010"/>
    <hyperlink ref="C52" r:id="rId_hyperlink_99" tooltip="GBJ1010(LS)" display="GBJ1010(LS)"/>
    <hyperlink ref="B53" r:id="rId_hyperlink_100" tooltip="https://www.diodes.com/datasheet/download/GBJ15005.pdf" display="https://www.diodes.com/datasheet/download/GBJ15005.pdf"/>
    <hyperlink ref="C53" r:id="rId_hyperlink_101" tooltip="GBJ15005" display="GBJ15005"/>
    <hyperlink ref="B54" r:id="rId_hyperlink_102" tooltip="https://www.diodes.com/datasheet/download/GBJ1501.pdf" display="https://www.diodes.com/datasheet/download/GBJ1501.pdf"/>
    <hyperlink ref="C54" r:id="rId_hyperlink_103" tooltip="GBJ1501" display="GBJ1501"/>
    <hyperlink ref="B55" r:id="rId_hyperlink_104" tooltip="https://www.diodes.com/datasheet/download/GBJ1502.pdf" display="https://www.diodes.com/datasheet/download/GBJ1502.pdf"/>
    <hyperlink ref="C55" r:id="rId_hyperlink_105" tooltip="GBJ1502" display="GBJ1502"/>
    <hyperlink ref="B56" r:id="rId_hyperlink_106" tooltip="https://www.diodes.com/datasheet/download/GBJ1504.pdf" display="https://www.diodes.com/datasheet/download/GBJ1504.pdf"/>
    <hyperlink ref="C56" r:id="rId_hyperlink_107" tooltip="GBJ1504" display="GBJ1504"/>
    <hyperlink ref="B57" r:id="rId_hyperlink_108" tooltip="https://www.diodes.com/datasheet/download/GBJ1506.pdf" display="https://www.diodes.com/datasheet/download/GBJ1506.pdf"/>
    <hyperlink ref="C57" r:id="rId_hyperlink_109" tooltip="GBJ1506" display="GBJ1506"/>
    <hyperlink ref="B58" r:id="rId_hyperlink_110" tooltip="https://www.diodes.com/datasheet/download/GBJ1506N+.pdf" display="https://www.diodes.com/datasheet/download/GBJ1506N+.pdf"/>
    <hyperlink ref="C58" r:id="rId_hyperlink_111" tooltip="GBJ1506N" display="GBJ1506N"/>
    <hyperlink ref="B59" r:id="rId_hyperlink_112" tooltip="https://www.diodes.com/datasheet/download/GBJ1508.pdf" display="https://www.diodes.com/datasheet/download/GBJ1508.pdf"/>
    <hyperlink ref="C59" r:id="rId_hyperlink_113" tooltip="GBJ1508" display="GBJ1508"/>
    <hyperlink ref="B60" r:id="rId_hyperlink_114" tooltip="https://www.diodes.com/datasheet/download/GBJ1510.pdf" display="https://www.diodes.com/datasheet/download/GBJ1510.pdf"/>
    <hyperlink ref="C60" r:id="rId_hyperlink_115" tooltip="GBJ1510" display="GBJ1510"/>
    <hyperlink ref="C61" r:id="rId_hyperlink_116" tooltip="GBJ1510(LS)" display="GBJ1510(LS)"/>
    <hyperlink ref="B62" r:id="rId_hyperlink_117" tooltip="https://www.diodes.com/datasheet/download/GBJ15JL.pdf" display="https://www.diodes.com/datasheet/download/GBJ15JL.pdf"/>
    <hyperlink ref="C62" r:id="rId_hyperlink_118" tooltip="GBJ15JL" display="GBJ15JL"/>
    <hyperlink ref="B63" r:id="rId_hyperlink_119" tooltip="https://www.diodes.com/datasheet/download/GBJ15V10+.pdf" display="https://www.diodes.com/datasheet/download/GBJ15V10+.pdf"/>
    <hyperlink ref="C63" r:id="rId_hyperlink_120" tooltip="GBJ15V10" display="GBJ15V10"/>
    <hyperlink ref="B64" r:id="rId_hyperlink_121" tooltip="https://www.diodes.com/datasheet/download/GBJ20005.pdf" display="https://www.diodes.com/datasheet/download/GBJ20005.pdf"/>
    <hyperlink ref="C64" r:id="rId_hyperlink_122" tooltip="GBJ20005" display="GBJ20005"/>
    <hyperlink ref="B65" r:id="rId_hyperlink_123" tooltip="https://www.diodes.com/datasheet/download/GBJ2001.pdf" display="https://www.diodes.com/datasheet/download/GBJ2001.pdf"/>
    <hyperlink ref="C65" r:id="rId_hyperlink_124" tooltip="GBJ2001" display="GBJ2001"/>
    <hyperlink ref="B66" r:id="rId_hyperlink_125" tooltip="https://www.diodes.com/datasheet/download/GBJ2002.pdf" display="https://www.diodes.com/datasheet/download/GBJ2002.pdf"/>
    <hyperlink ref="C66" r:id="rId_hyperlink_126" tooltip="GBJ2002" display="GBJ2002"/>
    <hyperlink ref="B67" r:id="rId_hyperlink_127" tooltip="https://www.diodes.com/datasheet/download/GBJ2004.pdf" display="https://www.diodes.com/datasheet/download/GBJ2004.pdf"/>
    <hyperlink ref="C67" r:id="rId_hyperlink_128" tooltip="GBJ2004" display="GBJ2004"/>
    <hyperlink ref="B68" r:id="rId_hyperlink_129" tooltip="https://www.diodes.com/datasheet/download/GBJ2006.pdf" display="https://www.diodes.com/datasheet/download/GBJ2006.pdf"/>
    <hyperlink ref="C68" r:id="rId_hyperlink_130" tooltip="GBJ2006" display="GBJ2006"/>
    <hyperlink ref="B69" r:id="rId_hyperlink_131" tooltip="https://www.diodes.com/datasheet/download/GBJ2008.pdf" display="https://www.diodes.com/datasheet/download/GBJ2008.pdf"/>
    <hyperlink ref="C69" r:id="rId_hyperlink_132" tooltip="GBJ2008" display="GBJ2008"/>
    <hyperlink ref="C70" r:id="rId_hyperlink_133" tooltip="GBJ2008(LS)" display="GBJ2008(LS)"/>
    <hyperlink ref="B71" r:id="rId_hyperlink_134" tooltip="https://www.diodes.com/datasheet/download/GBJ2010.pdf" display="https://www.diodes.com/datasheet/download/GBJ2010.pdf"/>
    <hyperlink ref="C71" r:id="rId_hyperlink_135" tooltip="GBJ2010" display="GBJ2010"/>
    <hyperlink ref="C72" r:id="rId_hyperlink_136" tooltip="GBJ2010(LS)" display="GBJ2010(LS)"/>
    <hyperlink ref="B73" r:id="rId_hyperlink_137" tooltip="https://www.diodes.com/datasheet/download/GBJ25005.pdf" display="https://www.diodes.com/datasheet/download/GBJ25005.pdf"/>
    <hyperlink ref="C73" r:id="rId_hyperlink_138" tooltip="GBJ25005" display="GBJ25005"/>
    <hyperlink ref="B74" r:id="rId_hyperlink_139" tooltip="https://www.diodes.com/datasheet/download/GBJ2501.pdf" display="https://www.diodes.com/datasheet/download/GBJ2501.pdf"/>
    <hyperlink ref="C74" r:id="rId_hyperlink_140" tooltip="GBJ2501" display="GBJ2501"/>
    <hyperlink ref="B75" r:id="rId_hyperlink_141" tooltip="https://www.diodes.com/datasheet/download/GBJ2502.pdf" display="https://www.diodes.com/datasheet/download/GBJ2502.pdf"/>
    <hyperlink ref="C75" r:id="rId_hyperlink_142" tooltip="GBJ2502" display="GBJ2502"/>
    <hyperlink ref="B76" r:id="rId_hyperlink_143" tooltip="https://www.diodes.com/datasheet/download/GBJ2504.pdf" display="https://www.diodes.com/datasheet/download/GBJ2504.pdf"/>
    <hyperlink ref="C76" r:id="rId_hyperlink_144" tooltip="GBJ2504" display="GBJ2504"/>
    <hyperlink ref="B77" r:id="rId_hyperlink_145" tooltip="https://www.diodes.com/datasheet/download/GBJ2506.pdf" display="https://www.diodes.com/datasheet/download/GBJ2506.pdf"/>
    <hyperlink ref="C77" r:id="rId_hyperlink_146" tooltip="GBJ2506" display="GBJ2506"/>
    <hyperlink ref="B78" r:id="rId_hyperlink_147" tooltip="https://www.diodes.com/datasheet/download/GBJ2508.pdf" display="https://www.diodes.com/datasheet/download/GBJ2508.pdf"/>
    <hyperlink ref="C78" r:id="rId_hyperlink_148" tooltip="GBJ2508" display="GBJ2508"/>
    <hyperlink ref="B79" r:id="rId_hyperlink_149" tooltip="https://www.diodes.com/datasheet/download/GBJ2510.pdf" display="https://www.diodes.com/datasheet/download/GBJ2510.pdf"/>
    <hyperlink ref="C79" r:id="rId_hyperlink_150" tooltip="GBJ2510" display="GBJ2510"/>
    <hyperlink ref="C80" r:id="rId_hyperlink_151" tooltip="GBJ2510(LS)" display="GBJ2510(LS)"/>
    <hyperlink ref="B81" r:id="rId_hyperlink_152" tooltip="https://www.diodes.com/datasheet/download/GBJ25JL.pdf" display="https://www.diodes.com/datasheet/download/GBJ25JL.pdf"/>
    <hyperlink ref="C81" r:id="rId_hyperlink_153" tooltip="GBJ25JL" display="GBJ25JL"/>
    <hyperlink ref="B82" r:id="rId_hyperlink_154" tooltip="https://www.diodes.com/datasheet/download/GBJ25KH+.pdf" display="https://www.diodes.com/datasheet/download/GBJ25KH+.pdf"/>
    <hyperlink ref="C82" r:id="rId_hyperlink_155" tooltip="GBJ25KH" display="GBJ25KH"/>
    <hyperlink ref="B83" r:id="rId_hyperlink_156" tooltip="https://www.diodes.com/datasheet/download/GBJ25L08.pdf" display="https://www.diodes.com/datasheet/download/GBJ25L08.pdf"/>
    <hyperlink ref="C83" r:id="rId_hyperlink_157" tooltip="GBJ25L08" display="GBJ25L08"/>
    <hyperlink ref="B84" r:id="rId_hyperlink_158" tooltip="https://www.diodes.com/datasheet/download/GBJ25V08.pdf" display="https://www.diodes.com/datasheet/download/GBJ25V08.pdf"/>
    <hyperlink ref="C84" r:id="rId_hyperlink_159" tooltip="GBJ25V08" display="GBJ25V08"/>
    <hyperlink ref="B85" r:id="rId_hyperlink_160" tooltip="https://www.diodes.com/datasheet/download/GBJ3506.pdf" display="https://www.diodes.com/datasheet/download/GBJ3506.pdf"/>
    <hyperlink ref="C85" r:id="rId_hyperlink_161" tooltip="GBJ3506" display="GBJ3506"/>
    <hyperlink ref="B86" r:id="rId_hyperlink_162" tooltip="https://www.diodes.com/datasheet/download/GBJ3508.pdf" display="https://www.diodes.com/datasheet/download/GBJ3508.pdf"/>
    <hyperlink ref="C86" r:id="rId_hyperlink_163" tooltip="GBJ3508" display="GBJ3508"/>
    <hyperlink ref="B87" r:id="rId_hyperlink_164" tooltip="https://www.diodes.com/datasheet/download/GBJ3510.pdf" display="https://www.diodes.com/datasheet/download/GBJ3510.pdf"/>
    <hyperlink ref="C87" r:id="rId_hyperlink_165" tooltip="GBJ3510" display="GBJ3510"/>
    <hyperlink ref="B88" r:id="rId_hyperlink_166" tooltip="https://www.diodes.com/datasheet/download/GBJ35L06.pdf" display="https://www.diodes.com/datasheet/download/GBJ35L06.pdf"/>
    <hyperlink ref="C88" r:id="rId_hyperlink_167" tooltip="GBJ35L06" display="GBJ35L06"/>
    <hyperlink ref="B89" r:id="rId_hyperlink_168" tooltip="https://www.diodes.com/datasheet/download/GBJ35S06.pdf" display="https://www.diodes.com/datasheet/download/GBJ35S06.pdf"/>
    <hyperlink ref="C89" r:id="rId_hyperlink_169" tooltip="GBJ35S06" display="GBJ35S06"/>
    <hyperlink ref="B90" r:id="rId_hyperlink_170" tooltip="https://www.diodes.com/datasheet/download/GBJ40L06.pdf" display="https://www.diodes.com/datasheet/download/GBJ40L06.pdf"/>
    <hyperlink ref="C90" r:id="rId_hyperlink_171" tooltip="GBJ40L06" display="GBJ40L06"/>
    <hyperlink ref="B91" r:id="rId_hyperlink_172" tooltip="https://www.diodes.com/datasheet/download/GBJ50S06.pdf" display="https://www.diodes.com/datasheet/download/GBJ50S06.pdf"/>
    <hyperlink ref="C91" r:id="rId_hyperlink_173" tooltip="GBJ50S06" display="GBJ50S06"/>
    <hyperlink ref="B92" r:id="rId_hyperlink_174" tooltip="https://www.diodes.com/datasheet/download/GBJ6005.pdf" display="https://www.diodes.com/datasheet/download/GBJ6005.pdf"/>
    <hyperlink ref="C92" r:id="rId_hyperlink_175" tooltip="GBJ6005" display="GBJ6005"/>
    <hyperlink ref="B93" r:id="rId_hyperlink_176" tooltip="https://www.diodes.com/datasheet/download/GBJ601.pdf" display="https://www.diodes.com/datasheet/download/GBJ601.pdf"/>
    <hyperlink ref="C93" r:id="rId_hyperlink_177" tooltip="GBJ601" display="GBJ601"/>
    <hyperlink ref="B94" r:id="rId_hyperlink_178" tooltip="https://www.diodes.com/datasheet/download/GBJ602.pdf" display="https://www.diodes.com/datasheet/download/GBJ602.pdf"/>
    <hyperlink ref="C94" r:id="rId_hyperlink_179" tooltip="GBJ602" display="GBJ602"/>
    <hyperlink ref="B95" r:id="rId_hyperlink_180" tooltip="https://www.diodes.com/datasheet/download/GBJ604.pdf" display="https://www.diodes.com/datasheet/download/GBJ604.pdf"/>
    <hyperlink ref="C95" r:id="rId_hyperlink_181" tooltip="GBJ604" display="GBJ604"/>
    <hyperlink ref="B96" r:id="rId_hyperlink_182" tooltip="https://www.diodes.com/datasheet/download/GBJ606.pdf" display="https://www.diodes.com/datasheet/download/GBJ606.pdf"/>
    <hyperlink ref="C96" r:id="rId_hyperlink_183" tooltip="GBJ606" display="GBJ606"/>
    <hyperlink ref="C97" r:id="rId_hyperlink_184" tooltip="GBJ606(LS)" display="GBJ606(LS)"/>
    <hyperlink ref="B98" r:id="rId_hyperlink_185" tooltip="https://www.diodes.com/datasheet/download/GBJ608.pdf" display="https://www.diodes.com/datasheet/download/GBJ608.pdf"/>
    <hyperlink ref="C98" r:id="rId_hyperlink_186" tooltip="GBJ608" display="GBJ608"/>
    <hyperlink ref="C99" r:id="rId_hyperlink_187" tooltip="GBJ608(LS)" display="GBJ608(LS)"/>
    <hyperlink ref="B100" r:id="rId_hyperlink_188" tooltip="https://www.diodes.com/datasheet/download/GBJ610.pdf" display="https://www.diodes.com/datasheet/download/GBJ610.pdf"/>
    <hyperlink ref="C100" r:id="rId_hyperlink_189" tooltip="GBJ610" display="GBJ610"/>
    <hyperlink ref="C101" r:id="rId_hyperlink_190" tooltip="GBJ610(LS)" display="GBJ610(LS)"/>
    <hyperlink ref="B102" r:id="rId_hyperlink_191" tooltip="https://www.diodes.com/datasheet/download/GBJ8005.pdf" display="https://www.diodes.com/datasheet/download/GBJ8005.pdf"/>
    <hyperlink ref="C102" r:id="rId_hyperlink_192" tooltip="GBJ8005" display="GBJ8005"/>
    <hyperlink ref="B103" r:id="rId_hyperlink_193" tooltip="https://www.diodes.com/datasheet/download/GBJ801.pdf" display="https://www.diodes.com/datasheet/download/GBJ801.pdf"/>
    <hyperlink ref="C103" r:id="rId_hyperlink_194" tooltip="GBJ801" display="GBJ801"/>
    <hyperlink ref="B104" r:id="rId_hyperlink_195" tooltip="https://www.diodes.com/datasheet/download/GBJ802.pdf" display="https://www.diodes.com/datasheet/download/GBJ802.pdf"/>
    <hyperlink ref="C104" r:id="rId_hyperlink_196" tooltip="GBJ802" display="GBJ802"/>
    <hyperlink ref="B105" r:id="rId_hyperlink_197" tooltip="https://www.diodes.com/datasheet/download/GBJ804.pdf" display="https://www.diodes.com/datasheet/download/GBJ804.pdf"/>
    <hyperlink ref="C105" r:id="rId_hyperlink_198" tooltip="GBJ804" display="GBJ804"/>
    <hyperlink ref="B106" r:id="rId_hyperlink_199" tooltip="https://www.diodes.com/datasheet/download/GBJ806.pdf" display="https://www.diodes.com/datasheet/download/GBJ806.pdf"/>
    <hyperlink ref="C106" r:id="rId_hyperlink_200" tooltip="GBJ806" display="GBJ806"/>
    <hyperlink ref="C107" r:id="rId_hyperlink_201" tooltip="GBJ806 (LS)" display="GBJ806 (LS)"/>
    <hyperlink ref="B108" r:id="rId_hyperlink_202" tooltip="https://www.diodes.com/datasheet/download/GBJ808.pdf" display="https://www.diodes.com/datasheet/download/GBJ808.pdf"/>
    <hyperlink ref="C108" r:id="rId_hyperlink_203" tooltip="GBJ808" display="GBJ808"/>
    <hyperlink ref="C109" r:id="rId_hyperlink_204" tooltip="GBJ808 (LS)" display="GBJ808 (LS)"/>
    <hyperlink ref="B110" r:id="rId_hyperlink_205" tooltip="https://www.diodes.com/datasheet/download/GBJ810.pdf" display="https://www.diodes.com/datasheet/download/GBJ810.pdf"/>
    <hyperlink ref="C110" r:id="rId_hyperlink_206" tooltip="GBJ810" display="GBJ810"/>
    <hyperlink ref="C111" r:id="rId_hyperlink_207" tooltip="GBJ810 (LS)" display="GBJ810 (LS)"/>
    <hyperlink ref="B112" r:id="rId_hyperlink_208" tooltip="https://www.diodes.com/datasheet/download/GBJS4010.pdf" display="https://www.diodes.com/datasheet/download/GBJS4010.pdf"/>
    <hyperlink ref="C112" r:id="rId_hyperlink_209" tooltip="GBJS4010" display="GBJS4010"/>
    <hyperlink ref="B113" r:id="rId_hyperlink_210" tooltip="https://www.diodes.com/datasheet/download/GBL206-GBL210.pdf" display="https://www.diodes.com/datasheet/download/GBL206-GBL210.pdf"/>
    <hyperlink ref="C113" r:id="rId_hyperlink_211" tooltip="GBL206" display="GBL206"/>
    <hyperlink ref="B114" r:id="rId_hyperlink_212" tooltip="https://www.diodes.com/datasheet/download/GBL206-GBL210.pdf" display="https://www.diodes.com/datasheet/download/GBL206-GBL210.pdf"/>
    <hyperlink ref="C114" r:id="rId_hyperlink_213" tooltip="GBL208" display="GBL208"/>
    <hyperlink ref="B115" r:id="rId_hyperlink_214" tooltip="https://www.diodes.com/datasheet/download/GBL206-GBL210.pdf" display="https://www.diodes.com/datasheet/download/GBL206-GBL210.pdf"/>
    <hyperlink ref="C115" r:id="rId_hyperlink_215" tooltip="GBL210" display="GBL210"/>
    <hyperlink ref="B116" r:id="rId_hyperlink_216" tooltip="https://www.diodes.com/datasheet/download/GBL406-GBL408.pdf" display="https://www.diodes.com/datasheet/download/GBL406-GBL408.pdf"/>
    <hyperlink ref="C116" r:id="rId_hyperlink_217" tooltip="GBL406" display="GBL406"/>
    <hyperlink ref="B117" r:id="rId_hyperlink_218" tooltip="https://www.diodes.com/datasheet/download/GBL406-GBL408.pdf" display="https://www.diodes.com/datasheet/download/GBL406-GBL408.pdf"/>
    <hyperlink ref="C117" r:id="rId_hyperlink_219" tooltip="GBL408" display="GBL408"/>
    <hyperlink ref="B118" r:id="rId_hyperlink_220" tooltip="https://www.diodes.com/datasheet/download/GBL410.pdf" display="https://www.diodes.com/datasheet/download/GBL410.pdf"/>
    <hyperlink ref="C118" r:id="rId_hyperlink_221" tooltip="GBL410" display="GBL410"/>
    <hyperlink ref="B119" r:id="rId_hyperlink_222" tooltip="https://www.diodes.com/datasheet/download/GBL410_HF.pdf" display="https://www.diodes.com/datasheet/download/GBL410_HF.pdf"/>
    <hyperlink ref="C119" r:id="rId_hyperlink_223" tooltip="GBL410_HF" display="GBL410_HF"/>
    <hyperlink ref="B120" r:id="rId_hyperlink_224" tooltip="https://www.diodes.com/datasheet/download/GBL610.pdf" display="https://www.diodes.com/datasheet/download/GBL610.pdf"/>
    <hyperlink ref="C120" r:id="rId_hyperlink_225" tooltip="GBL610" display="GBL610"/>
    <hyperlink ref="B121" r:id="rId_hyperlink_226" tooltip="https://www.diodes.com/datasheet/download/GBP206.pdf" display="https://www.diodes.com/datasheet/download/GBP206.pdf"/>
    <hyperlink ref="C121" r:id="rId_hyperlink_227" tooltip="GBP206" display="GBP206"/>
    <hyperlink ref="B122" r:id="rId_hyperlink_228" tooltip="https://www.diodes.com/datasheet/download/GBP208.pdf" display="https://www.diodes.com/datasheet/download/GBP208.pdf"/>
    <hyperlink ref="C122" r:id="rId_hyperlink_229" tooltip="GBP208" display="GBP208"/>
    <hyperlink ref="B123" r:id="rId_hyperlink_230" tooltip="https://www.diodes.com/datasheet/download/GBP210.pdf" display="https://www.diodes.com/datasheet/download/GBP210.pdf"/>
    <hyperlink ref="C123" r:id="rId_hyperlink_231" tooltip="GBP210" display="GBP210"/>
    <hyperlink ref="B124" r:id="rId_hyperlink_232" tooltip="https://www.diodes.com/datasheet/download/GBP306.pdf" display="https://www.diodes.com/datasheet/download/GBP306.pdf"/>
    <hyperlink ref="C124" r:id="rId_hyperlink_233" tooltip="GBP306" display="GBP306"/>
    <hyperlink ref="C125" r:id="rId_hyperlink_234" tooltip="GBP306(LS)" display="GBP306(LS)"/>
    <hyperlink ref="B126" r:id="rId_hyperlink_235" tooltip="https://www.diodes.com/datasheet/download/GBP308.pdf" display="https://www.diodes.com/datasheet/download/GBP308.pdf"/>
    <hyperlink ref="C126" r:id="rId_hyperlink_236" tooltip="GBP308" display="GBP308"/>
    <hyperlink ref="C127" r:id="rId_hyperlink_237" tooltip="GBP308(LS)" display="GBP308(LS)"/>
    <hyperlink ref="B128" r:id="rId_hyperlink_238" tooltip="https://www.diodes.com/datasheet/download/GBP310.pdf" display="https://www.diodes.com/datasheet/download/GBP310.pdf"/>
    <hyperlink ref="C128" r:id="rId_hyperlink_239" tooltip="GBP310" display="GBP310"/>
    <hyperlink ref="C129" r:id="rId_hyperlink_240" tooltip="GBP310(LS)" display="GBP310(LS)"/>
    <hyperlink ref="B130" r:id="rId_hyperlink_241" tooltip="https://www.diodes.com/datasheet/download/GBP406.pdf" display="https://www.diodes.com/datasheet/download/GBP406.pdf"/>
    <hyperlink ref="C130" r:id="rId_hyperlink_242" tooltip="GBP406" display="GBP406"/>
    <hyperlink ref="C131" r:id="rId_hyperlink_243" tooltip="GBP406(LS)" display="GBP406(LS)"/>
    <hyperlink ref="B132" r:id="rId_hyperlink_244" tooltip="https://www.diodes.com/datasheet/download/GBP408.pdf" display="https://www.diodes.com/datasheet/download/GBP408.pdf"/>
    <hyperlink ref="C132" r:id="rId_hyperlink_245" tooltip="GBP408" display="GBP408"/>
    <hyperlink ref="C133" r:id="rId_hyperlink_246" tooltip="GBP408(LS)" display="GBP408(LS)"/>
    <hyperlink ref="B134" r:id="rId_hyperlink_247" tooltip="https://www.diodes.com/datasheet/download/GBP410.pdf" display="https://www.diodes.com/datasheet/download/GBP410.pdf"/>
    <hyperlink ref="C134" r:id="rId_hyperlink_248" tooltip="GBP410" display="GBP410"/>
    <hyperlink ref="C135" r:id="rId_hyperlink_249" tooltip="GBP410(LS)" display="GBP410(LS)"/>
    <hyperlink ref="B136" r:id="rId_hyperlink_250" tooltip="https://www.diodes.com/datasheet/download/GBP6L06.pdf" display="https://www.diodes.com/datasheet/download/GBP6L06.pdf"/>
    <hyperlink ref="C136" r:id="rId_hyperlink_251" tooltip="GBP6L06" display="GBP6L06"/>
    <hyperlink ref="B137" r:id="rId_hyperlink_252" tooltip="https://www.diodes.com/datasheet/download/GBP808N+.pdf" display="https://www.diodes.com/datasheet/download/GBP808N+.pdf"/>
    <hyperlink ref="C137" r:id="rId_hyperlink_253" tooltip="GBP808N" display="GBP808N"/>
    <hyperlink ref="C138" r:id="rId_hyperlink_254" tooltip="GBP808N(LS)" display="GBP808N(LS)"/>
    <hyperlink ref="B139" r:id="rId_hyperlink_255" tooltip="https://www.diodes.com/datasheet/download/GBP810+.pdf" display="https://www.diodes.com/datasheet/download/GBP810+.pdf"/>
    <hyperlink ref="C139" r:id="rId_hyperlink_256" tooltip="GBP810" display="GBP810"/>
    <hyperlink ref="B140" r:id="rId_hyperlink_257" tooltip="https://www.diodes.com/datasheet/download/GBU10005.pdf" display="https://www.diodes.com/datasheet/download/GBU10005.pdf"/>
    <hyperlink ref="C140" r:id="rId_hyperlink_258" tooltip="GBU10005" display="GBU10005"/>
    <hyperlink ref="B141" r:id="rId_hyperlink_259" tooltip="https://www.diodes.com/datasheet/download/GBU1001.pdf" display="https://www.diodes.com/datasheet/download/GBU1001.pdf"/>
    <hyperlink ref="C141" r:id="rId_hyperlink_260" tooltip="GBU1001" display="GBU1001"/>
    <hyperlink ref="B142" r:id="rId_hyperlink_261" tooltip="https://www.diodes.com/datasheet/download/GBU1002.pdf" display="https://www.diodes.com/datasheet/download/GBU1002.pdf"/>
    <hyperlink ref="C142" r:id="rId_hyperlink_262" tooltip="GBU1002" display="GBU1002"/>
    <hyperlink ref="B143" r:id="rId_hyperlink_263" tooltip="https://www.diodes.com/datasheet/download/GBU1004.pdf" display="https://www.diodes.com/datasheet/download/GBU1004.pdf"/>
    <hyperlink ref="C143" r:id="rId_hyperlink_264" tooltip="GBU1004" display="GBU1004"/>
    <hyperlink ref="B144" r:id="rId_hyperlink_265" tooltip="https://www.diodes.com/datasheet/download/GBU1006.pdf" display="https://www.diodes.com/datasheet/download/GBU1006.pdf"/>
    <hyperlink ref="C144" r:id="rId_hyperlink_266" tooltip="GBU1006" display="GBU1006"/>
    <hyperlink ref="B145" r:id="rId_hyperlink_267" tooltip="https://www.diodes.com/datasheet/download/GBU1008.pdf" display="https://www.diodes.com/datasheet/download/GBU1008.pdf"/>
    <hyperlink ref="C145" r:id="rId_hyperlink_268" tooltip="GBU1008" display="GBU1008"/>
    <hyperlink ref="B146" r:id="rId_hyperlink_269" tooltip="https://www.diodes.com/datasheet/download/GBU1010.pdf" display="https://www.diodes.com/datasheet/download/GBU1010.pdf"/>
    <hyperlink ref="C146" r:id="rId_hyperlink_270" tooltip="GBU1010" display="GBU1010"/>
    <hyperlink ref="B147" r:id="rId_hyperlink_271" tooltip="https://www.diodes.com/datasheet/download/GBU10V06.pdf" display="https://www.diodes.com/datasheet/download/GBU10V06.pdf"/>
    <hyperlink ref="C147" r:id="rId_hyperlink_272" tooltip="GBU10V06" display="GBU10V06"/>
    <hyperlink ref="B148" r:id="rId_hyperlink_273" tooltip="https://www.diodes.com/datasheet/download/GBU10V08.pdf" display="https://www.diodes.com/datasheet/download/GBU10V08.pdf"/>
    <hyperlink ref="C148" r:id="rId_hyperlink_274" tooltip="GBU10V08" display="GBU10V08"/>
    <hyperlink ref="B149" r:id="rId_hyperlink_275" tooltip="https://www.diodes.com/datasheet/download/GBU1506.pdf" display="https://www.diodes.com/datasheet/download/GBU1506.pdf"/>
    <hyperlink ref="C149" r:id="rId_hyperlink_276" tooltip="GBU1506" display="GBU1506"/>
    <hyperlink ref="B150" r:id="rId_hyperlink_277" tooltip="https://www.diodes.com/datasheet/download/GBU1508.pdf" display="https://www.diodes.com/datasheet/download/GBU1508.pdf"/>
    <hyperlink ref="C150" r:id="rId_hyperlink_278" tooltip="GBU1508" display="GBU1508"/>
    <hyperlink ref="B151" r:id="rId_hyperlink_279" tooltip="https://www.diodes.com/datasheet/download/GBU1510.pdf" display="https://www.diodes.com/datasheet/download/GBU1510.pdf"/>
    <hyperlink ref="C151" r:id="rId_hyperlink_280" tooltip="GBU1510" display="GBU1510"/>
    <hyperlink ref="B152" r:id="rId_hyperlink_281" tooltip="https://www.diodes.com/datasheet/download/GBU15L06.pdf" display="https://www.diodes.com/datasheet/download/GBU15L06.pdf"/>
    <hyperlink ref="C152" r:id="rId_hyperlink_282" tooltip="GBU15L06" display="GBU15L06"/>
    <hyperlink ref="B153" r:id="rId_hyperlink_283" tooltip="https://www.diodes.com/datasheet/download/GBU15L08.pdf" display="https://www.diodes.com/datasheet/download/GBU15L08.pdf"/>
    <hyperlink ref="C153" r:id="rId_hyperlink_284" tooltip="GBU15L08" display="GBU15L08"/>
    <hyperlink ref="B154" r:id="rId_hyperlink_285" tooltip="https://www.diodes.com/datasheet/download/GBU2510.pdf" display="https://www.diodes.com/datasheet/download/GBU2510.pdf"/>
    <hyperlink ref="C154" r:id="rId_hyperlink_286" tooltip="GBU2510" display="GBU2510"/>
    <hyperlink ref="B155" r:id="rId_hyperlink_287" tooltip="https://www.diodes.com/datasheet/download/GBU25JL.pdf" display="https://www.diodes.com/datasheet/download/GBU25JL.pdf"/>
    <hyperlink ref="C155" r:id="rId_hyperlink_288" tooltip="GBU25JL" display="GBU25JL"/>
    <hyperlink ref="B156" r:id="rId_hyperlink_289" tooltip="https://www.diodes.com/datasheet/download/GBU25KH.pdf" display="https://www.diodes.com/datasheet/download/GBU25KH.pdf"/>
    <hyperlink ref="C156" r:id="rId_hyperlink_290" tooltip="GBU25KH" display="GBU25KH"/>
    <hyperlink ref="C157" r:id="rId_hyperlink_291" tooltip="GBU25KH (LS)" display="GBU25KH (LS)"/>
    <hyperlink ref="B158" r:id="rId_hyperlink_292" tooltip="https://www.diodes.com/datasheet/download/GBU3008.pdf" display="https://www.diodes.com/datasheet/download/GBU3008.pdf"/>
    <hyperlink ref="C158" r:id="rId_hyperlink_293" tooltip="GBU3008" display="GBU3008"/>
    <hyperlink ref="B159" r:id="rId_hyperlink_294" tooltip="https://www.diodes.com/datasheet/download/GBU30T08.pdf" display="https://www.diodes.com/datasheet/download/GBU30T08.pdf"/>
    <hyperlink ref="C159" r:id="rId_hyperlink_295" tooltip="GBU30T08" display="GBU30T08"/>
    <hyperlink ref="C160" r:id="rId_hyperlink_296" tooltip="GBU30T08(LS)" display="GBU30T08(LS)"/>
    <hyperlink ref="B161" r:id="rId_hyperlink_297" tooltip="https://www.diodes.com/datasheet/download/GBU4005.pdf" display="https://www.diodes.com/datasheet/download/GBU4005.pdf"/>
    <hyperlink ref="C161" r:id="rId_hyperlink_298" tooltip="GBU4005" display="GBU4005"/>
    <hyperlink ref="B162" r:id="rId_hyperlink_299" tooltip="https://www.diodes.com/datasheet/download/GBU401.pdf" display="https://www.diodes.com/datasheet/download/GBU401.pdf"/>
    <hyperlink ref="C162" r:id="rId_hyperlink_300" tooltip="GBU401" display="GBU401"/>
    <hyperlink ref="B163" r:id="rId_hyperlink_301" tooltip="https://www.diodes.com/datasheet/download/GBU402.pdf" display="https://www.diodes.com/datasheet/download/GBU402.pdf"/>
    <hyperlink ref="C163" r:id="rId_hyperlink_302" tooltip="GBU402" display="GBU402"/>
    <hyperlink ref="B164" r:id="rId_hyperlink_303" tooltip="https://www.diodes.com/datasheet/download/GBU404.pdf" display="https://www.diodes.com/datasheet/download/GBU404.pdf"/>
    <hyperlink ref="C164" r:id="rId_hyperlink_304" tooltip="GBU404" display="GBU404"/>
    <hyperlink ref="B165" r:id="rId_hyperlink_305" tooltip="https://www.diodes.com/datasheet/download/GBU406.pdf" display="https://www.diodes.com/datasheet/download/GBU406.pdf"/>
    <hyperlink ref="C165" r:id="rId_hyperlink_306" tooltip="GBU406" display="GBU406"/>
    <hyperlink ref="B166" r:id="rId_hyperlink_307" tooltip="https://www.diodes.com/datasheet/download/GBU408.pdf" display="https://www.diodes.com/datasheet/download/GBU408.pdf"/>
    <hyperlink ref="C166" r:id="rId_hyperlink_308" tooltip="GBU408" display="GBU408"/>
    <hyperlink ref="B167" r:id="rId_hyperlink_309" tooltip="https://www.diodes.com/datasheet/download/GBU410.pdf" display="https://www.diodes.com/datasheet/download/GBU410.pdf"/>
    <hyperlink ref="C167" r:id="rId_hyperlink_310" tooltip="GBU410" display="GBU410"/>
    <hyperlink ref="B168" r:id="rId_hyperlink_311" tooltip="https://www.diodes.com/datasheet/download/GBU6005.pdf" display="https://www.diodes.com/datasheet/download/GBU6005.pdf"/>
    <hyperlink ref="C168" r:id="rId_hyperlink_312" tooltip="GBU6005" display="GBU6005"/>
    <hyperlink ref="B169" r:id="rId_hyperlink_313" tooltip="https://www.diodes.com/datasheet/download/GBU601.pdf" display="https://www.diodes.com/datasheet/download/GBU601.pdf"/>
    <hyperlink ref="C169" r:id="rId_hyperlink_314" tooltip="GBU601" display="GBU601"/>
    <hyperlink ref="B170" r:id="rId_hyperlink_315" tooltip="https://www.diodes.com/datasheet/download/GBU602.pdf" display="https://www.diodes.com/datasheet/download/GBU602.pdf"/>
    <hyperlink ref="C170" r:id="rId_hyperlink_316" tooltip="GBU602" display="GBU602"/>
    <hyperlink ref="B171" r:id="rId_hyperlink_317" tooltip="https://www.diodes.com/datasheet/download/GBU604.pdf" display="https://www.diodes.com/datasheet/download/GBU604.pdf"/>
    <hyperlink ref="C171" r:id="rId_hyperlink_318" tooltip="GBU604" display="GBU604"/>
    <hyperlink ref="B172" r:id="rId_hyperlink_319" tooltip="https://www.diodes.com/datasheet/download/GBU606.pdf" display="https://www.diodes.com/datasheet/download/GBU606.pdf"/>
    <hyperlink ref="C172" r:id="rId_hyperlink_320" tooltip="GBU606" display="GBU606"/>
    <hyperlink ref="B173" r:id="rId_hyperlink_321" tooltip="https://www.diodes.com/datasheet/download/GBU608.pdf" display="https://www.diodes.com/datasheet/download/GBU608.pdf"/>
    <hyperlink ref="C173" r:id="rId_hyperlink_322" tooltip="GBU608" display="GBU608"/>
    <hyperlink ref="B174" r:id="rId_hyperlink_323" tooltip="https://www.diodes.com/datasheet/download/GBU610.pdf" display="https://www.diodes.com/datasheet/download/GBU610.pdf"/>
    <hyperlink ref="C174" r:id="rId_hyperlink_324" tooltip="GBU610" display="GBU610"/>
    <hyperlink ref="B175" r:id="rId_hyperlink_325" tooltip="https://www.diodes.com/datasheet/download/GBU8005.pdf" display="https://www.diodes.com/datasheet/download/GBU8005.pdf"/>
    <hyperlink ref="C175" r:id="rId_hyperlink_326" tooltip="GBU8005" display="GBU8005"/>
    <hyperlink ref="B176" r:id="rId_hyperlink_327" tooltip="https://www.diodes.com/datasheet/download/GBU801.pdf" display="https://www.diodes.com/datasheet/download/GBU801.pdf"/>
    <hyperlink ref="C176" r:id="rId_hyperlink_328" tooltip="GBU801" display="GBU801"/>
    <hyperlink ref="B177" r:id="rId_hyperlink_329" tooltip="https://www.diodes.com/datasheet/download/GBU802.pdf" display="https://www.diodes.com/datasheet/download/GBU802.pdf"/>
    <hyperlink ref="C177" r:id="rId_hyperlink_330" tooltip="GBU802" display="GBU802"/>
    <hyperlink ref="B178" r:id="rId_hyperlink_331" tooltip="https://www.diodes.com/datasheet/download/GBU804.pdf" display="https://www.diodes.com/datasheet/download/GBU804.pdf"/>
    <hyperlink ref="C178" r:id="rId_hyperlink_332" tooltip="GBU804" display="GBU804"/>
    <hyperlink ref="B179" r:id="rId_hyperlink_333" tooltip="https://www.diodes.com/datasheet/download/GBU806.pdf" display="https://www.diodes.com/datasheet/download/GBU806.pdf"/>
    <hyperlink ref="C179" r:id="rId_hyperlink_334" tooltip="GBU806" display="GBU806"/>
    <hyperlink ref="B180" r:id="rId_hyperlink_335" tooltip="https://www.diodes.com/datasheet/download/GBU808.pdf" display="https://www.diodes.com/datasheet/download/GBU808.pdf"/>
    <hyperlink ref="C180" r:id="rId_hyperlink_336" tooltip="GBU808" display="GBU808"/>
    <hyperlink ref="B181" r:id="rId_hyperlink_337" tooltip="https://www.diodes.com/datasheet/download/GBU810.pdf" display="https://www.diodes.com/datasheet/download/GBU810.pdf"/>
    <hyperlink ref="C181" r:id="rId_hyperlink_338" tooltip="GBU810" display="GBU810"/>
    <hyperlink ref="B182" r:id="rId_hyperlink_339" tooltip="https://www.diodes.com/datasheet/download/HBS410.pdf" display="https://www.diodes.com/datasheet/download/HBS410.pdf"/>
    <hyperlink ref="C182" r:id="rId_hyperlink_340" tooltip="HBS410" display="HBS410"/>
    <hyperlink ref="B183" r:id="rId_hyperlink_341" tooltip="https://www.diodes.com/datasheet/download/HBS610.pdf" display="https://www.diodes.com/datasheet/download/HBS610.pdf"/>
    <hyperlink ref="C183" r:id="rId_hyperlink_342" tooltip="HBS610" display="HBS610"/>
    <hyperlink ref="B184" r:id="rId_hyperlink_343" tooltip="https://www.diodes.com/datasheet/download/HBS810.pdf" display="https://www.diodes.com/datasheet/download/HBS810.pdf"/>
    <hyperlink ref="C184" r:id="rId_hyperlink_344" tooltip="HBS810" display="HBS810"/>
    <hyperlink ref="B185" r:id="rId_hyperlink_345" tooltip="https://www.diodes.com/datasheet/download/HD01.pdf" display="https://www.diodes.com/datasheet/download/HD01.pdf"/>
    <hyperlink ref="C185" r:id="rId_hyperlink_346" tooltip="HD01" display="HD01"/>
    <hyperlink ref="B186" r:id="rId_hyperlink_347" tooltip="https://www.diodes.com/datasheet/download/HD01.pdf" display="https://www.diodes.com/datasheet/download/HD01.pdf"/>
    <hyperlink ref="C186" r:id="rId_hyperlink_348" tooltip="HD02" display="HD02"/>
    <hyperlink ref="B187" r:id="rId_hyperlink_349" tooltip="https://www.diodes.com/datasheet/download/HD01.pdf" display="https://www.diodes.com/datasheet/download/HD01.pdf"/>
    <hyperlink ref="C187" r:id="rId_hyperlink_350" tooltip="HD04" display="HD04"/>
    <hyperlink ref="B188" r:id="rId_hyperlink_351" tooltip="https://www.diodes.com/datasheet/download/HD01.pdf" display="https://www.diodes.com/datasheet/download/HD01.pdf"/>
    <hyperlink ref="C188" r:id="rId_hyperlink_352" tooltip="HD06" display="HD06"/>
    <hyperlink ref="B189" r:id="rId_hyperlink_353" tooltip="https://www.diodes.com/datasheet/download/HDS10M.pdf" display="https://www.diodes.com/datasheet/download/HDS10M.pdf"/>
    <hyperlink ref="C189" r:id="rId_hyperlink_354" tooltip="HDS10M" display="HDS10M"/>
    <hyperlink ref="B190" r:id="rId_hyperlink_355" tooltip="https://www.diodes.com/datasheet/download/HDS20M.pdf" display="https://www.diodes.com/datasheet/download/HDS20M.pdf"/>
    <hyperlink ref="C190" r:id="rId_hyperlink_356" tooltip="HDS20M" display="HDS20M"/>
    <hyperlink ref="B191" r:id="rId_hyperlink_357" tooltip="https://www.diodes.com/datasheet/download/KBJ1006G.pdf" display="https://www.diodes.com/datasheet/download/KBJ1006G.pdf"/>
    <hyperlink ref="C191" r:id="rId_hyperlink_358" tooltip="KBJ1006G" display="KBJ1006G"/>
    <hyperlink ref="B192" r:id="rId_hyperlink_359" tooltip="https://www.diodes.com/datasheet/download/KBJ1006G.pdf" display="https://www.diodes.com/datasheet/download/KBJ1006G.pdf"/>
    <hyperlink ref="C192" r:id="rId_hyperlink_360" tooltip="KBJ1008G" display="KBJ1008G"/>
    <hyperlink ref="B193" r:id="rId_hyperlink_361" tooltip="https://www.diodes.com/datasheet/download/KBJ1006G.pdf" display="https://www.diodes.com/datasheet/download/KBJ1006G.pdf"/>
    <hyperlink ref="C193" r:id="rId_hyperlink_362" tooltip="KBJ1010G" display="KBJ1010G"/>
    <hyperlink ref="B194" r:id="rId_hyperlink_363" tooltip="https://www.diodes.com/datasheet/download/KBJ15L06.pdf" display="https://www.diodes.com/datasheet/download/KBJ15L06.pdf"/>
    <hyperlink ref="C194" r:id="rId_hyperlink_364" tooltip="KBJ15L06" display="KBJ15L06"/>
    <hyperlink ref="B195" r:id="rId_hyperlink_365" tooltip="https://www.diodes.com/datasheet/download/KBJ15L08.pdf" display="https://www.diodes.com/datasheet/download/KBJ15L08.pdf"/>
    <hyperlink ref="C195" r:id="rId_hyperlink_366" tooltip="KBJ15L08" display="KBJ15L08"/>
    <hyperlink ref="B196" r:id="rId_hyperlink_367" tooltip="https://www.diodes.com/datasheet/download/KBJ2006G.pdf" display="https://www.diodes.com/datasheet/download/KBJ2006G.pdf"/>
    <hyperlink ref="C196" r:id="rId_hyperlink_368" tooltip="KBJ2006G" display="KBJ2006G"/>
    <hyperlink ref="C197" r:id="rId_hyperlink_369" tooltip="KBJ2006G(LS)" display="KBJ2006G(LS)"/>
    <hyperlink ref="B198" r:id="rId_hyperlink_370" tooltip="https://www.diodes.com/datasheet/download/KBJ2008G.pdf" display="https://www.diodes.com/datasheet/download/KBJ2008G.pdf"/>
    <hyperlink ref="C198" r:id="rId_hyperlink_371" tooltip="KBJ2008G" display="KBJ2008G"/>
    <hyperlink ref="B199" r:id="rId_hyperlink_372" tooltip="https://www.diodes.com/datasheet/download/KBJ20L06.pdf" display="https://www.diodes.com/datasheet/download/KBJ20L06.pdf"/>
    <hyperlink ref="C199" r:id="rId_hyperlink_373" tooltip="KBJ20L06" display="KBJ20L06"/>
    <hyperlink ref="B200" r:id="rId_hyperlink_374" tooltip="https://www.diodes.com/datasheet/download/KBJ3006-KBJ3010.pdf" display="https://www.diodes.com/datasheet/download/KBJ3006-KBJ3010.pdf"/>
    <hyperlink ref="C200" r:id="rId_hyperlink_375" tooltip="KBJ3006" display="KBJ3006"/>
    <hyperlink ref="B201" r:id="rId_hyperlink_376" tooltip="https://www.diodes.com/datasheet/download/KBJ3006-KBJ3010.pdf" display="https://www.diodes.com/datasheet/download/KBJ3006-KBJ3010.pdf"/>
    <hyperlink ref="C201" r:id="rId_hyperlink_377" tooltip="KBJ3008" display="KBJ3008"/>
    <hyperlink ref="B202" r:id="rId_hyperlink_378" tooltip="https://www.diodes.com/datasheet/download/KBJ3006-KBJ3010.pdf" display="https://www.diodes.com/datasheet/download/KBJ3006-KBJ3010.pdf"/>
    <hyperlink ref="C202" r:id="rId_hyperlink_379" tooltip="KBJ3010" display="KBJ3010"/>
    <hyperlink ref="B203" r:id="rId_hyperlink_380" tooltip="https://www.diodes.com/datasheet/download/KBJ3506-KBJ3510.pdf" display="https://www.diodes.com/datasheet/download/KBJ3506-KBJ3510.pdf"/>
    <hyperlink ref="C203" r:id="rId_hyperlink_381" tooltip="KBJ3506" display="KBJ3506"/>
    <hyperlink ref="B204" r:id="rId_hyperlink_382" tooltip="https://www.diodes.com/datasheet/download/KBJ3506-KBJ3510.pdf" display="https://www.diodes.com/datasheet/download/KBJ3506-KBJ3510.pdf"/>
    <hyperlink ref="C204" r:id="rId_hyperlink_383" tooltip="KBJ3508" display="KBJ3508"/>
    <hyperlink ref="B205" r:id="rId_hyperlink_384" tooltip="https://www.diodes.com/datasheet/download/KBJ3506-KBJ3510.pdf" display="https://www.diodes.com/datasheet/download/KBJ3506-KBJ3510.pdf"/>
    <hyperlink ref="C205" r:id="rId_hyperlink_385" tooltip="KBJ3510" display="KBJ3510"/>
    <hyperlink ref="B206" r:id="rId_hyperlink_386" tooltip="https://www.diodes.com/datasheet/download/KBJ4005G.pdf" display="https://www.diodes.com/datasheet/download/KBJ4005G.pdf"/>
    <hyperlink ref="C206" r:id="rId_hyperlink_387" tooltip="KBJ4005G" display="KBJ4005G"/>
    <hyperlink ref="B207" r:id="rId_hyperlink_388" tooltip="https://www.diodes.com/datasheet/download/KBJ401G.pdf" display="https://www.diodes.com/datasheet/download/KBJ401G.pdf"/>
    <hyperlink ref="C207" r:id="rId_hyperlink_389" tooltip="KBJ401G" display="KBJ401G"/>
    <hyperlink ref="B208" r:id="rId_hyperlink_390" tooltip="https://www.diodes.com/datasheet/download/KBJ402G.pdf" display="https://www.diodes.com/datasheet/download/KBJ402G.pdf"/>
    <hyperlink ref="C208" r:id="rId_hyperlink_391" tooltip="KBJ402G" display="KBJ402G"/>
    <hyperlink ref="B209" r:id="rId_hyperlink_392" tooltip="https://www.diodes.com/datasheet/download/KBJ404G.pdf" display="https://www.diodes.com/datasheet/download/KBJ404G.pdf"/>
    <hyperlink ref="C209" r:id="rId_hyperlink_393" tooltip="KBJ404G" display="KBJ404G"/>
    <hyperlink ref="B210" r:id="rId_hyperlink_394" tooltip="https://www.diodes.com/datasheet/download/KBJ406G.pdf" display="https://www.diodes.com/datasheet/download/KBJ406G.pdf"/>
    <hyperlink ref="C210" r:id="rId_hyperlink_395" tooltip="KBJ406G" display="KBJ406G"/>
    <hyperlink ref="B211" r:id="rId_hyperlink_396" tooltip="https://www.diodes.com/datasheet/download/KBJ408G.pdf" display="https://www.diodes.com/datasheet/download/KBJ408G.pdf"/>
    <hyperlink ref="C211" r:id="rId_hyperlink_397" tooltip="KBJ408G" display="KBJ408G"/>
    <hyperlink ref="B212" r:id="rId_hyperlink_398" tooltip="https://www.diodes.com/datasheet/download/KBJ410G.pdf" display="https://www.diodes.com/datasheet/download/KBJ410G.pdf"/>
    <hyperlink ref="C212" r:id="rId_hyperlink_399" tooltip="KBJ410G" display="KBJ410G"/>
    <hyperlink ref="B213" r:id="rId_hyperlink_400" tooltip="https://www.diodes.com/datasheet/download/KBJ6005G.pdf" display="https://www.diodes.com/datasheet/download/KBJ6005G.pdf"/>
    <hyperlink ref="C213" r:id="rId_hyperlink_401" tooltip="KBJ6005G" display="KBJ6005G"/>
    <hyperlink ref="B214" r:id="rId_hyperlink_402" tooltip="https://www.diodes.com/datasheet/download/KBJ601G.pdf" display="https://www.diodes.com/datasheet/download/KBJ601G.pdf"/>
    <hyperlink ref="C214" r:id="rId_hyperlink_403" tooltip="KBJ601G" display="KBJ601G"/>
    <hyperlink ref="B215" r:id="rId_hyperlink_404" tooltip="https://www.diodes.com/datasheet/download/KBJ602G.pdf" display="https://www.diodes.com/datasheet/download/KBJ602G.pdf"/>
    <hyperlink ref="C215" r:id="rId_hyperlink_405" tooltip="KBJ602G" display="KBJ602G"/>
    <hyperlink ref="B216" r:id="rId_hyperlink_406" tooltip="https://www.diodes.com/datasheet/download/KBJ604G.pdf" display="https://www.diodes.com/datasheet/download/KBJ604G.pdf"/>
    <hyperlink ref="C216" r:id="rId_hyperlink_407" tooltip="KBJ604G" display="KBJ604G"/>
    <hyperlink ref="B217" r:id="rId_hyperlink_408" tooltip="https://www.diodes.com/datasheet/download/KBJ606G.pdf" display="https://www.diodes.com/datasheet/download/KBJ606G.pdf"/>
    <hyperlink ref="C217" r:id="rId_hyperlink_409" tooltip="KBJ606G" display="KBJ606G"/>
    <hyperlink ref="B218" r:id="rId_hyperlink_410" tooltip="https://www.diodes.com/datasheet/download/KBJ608G.pdf" display="https://www.diodes.com/datasheet/download/KBJ608G.pdf"/>
    <hyperlink ref="C218" r:id="rId_hyperlink_411" tooltip="KBJ608G" display="KBJ608G"/>
    <hyperlink ref="B219" r:id="rId_hyperlink_412" tooltip="https://www.diodes.com/datasheet/download/KBJ610G.pdf" display="https://www.diodes.com/datasheet/download/KBJ610G.pdf"/>
    <hyperlink ref="C219" r:id="rId_hyperlink_413" tooltip="KBJ610G" display="KBJ610G"/>
    <hyperlink ref="B220" r:id="rId_hyperlink_414" tooltip="https://www.diodes.com/datasheet/download/KBJL1006-KBJL1010.pdf" display="https://www.diodes.com/datasheet/download/KBJL1006-KBJL1010.pdf"/>
    <hyperlink ref="C220" r:id="rId_hyperlink_415" tooltip="KBJL1006" display="KBJL1006"/>
    <hyperlink ref="B221" r:id="rId_hyperlink_416" tooltip="https://www.diodes.com/datasheet/download/KBJL1006-KBJL1010.pdf" display="https://www.diodes.com/datasheet/download/KBJL1006-KBJL1010.pdf"/>
    <hyperlink ref="C221" r:id="rId_hyperlink_417" tooltip="KBJL1008" display="KBJL1008"/>
    <hyperlink ref="B222" r:id="rId_hyperlink_418" tooltip="https://www.diodes.com/datasheet/download/KBJL1006-KBJL1010.pdf" display="https://www.diodes.com/datasheet/download/KBJL1006-KBJL1010.pdf"/>
    <hyperlink ref="C222" r:id="rId_hyperlink_419" tooltip="KBJL1010" display="KBJL1010"/>
    <hyperlink ref="B223" r:id="rId_hyperlink_420" tooltip="https://www.diodes.com/datasheet/download/KBJL10L06.pdf" display="https://www.diodes.com/datasheet/download/KBJL10L06.pdf"/>
    <hyperlink ref="C223" r:id="rId_hyperlink_421" tooltip="KBJL10L06" display="KBJL10L06"/>
    <hyperlink ref="B224" r:id="rId_hyperlink_422" tooltip="https://www.diodes.com/datasheet/download/KBJL1506-KBJL1510.pdf" display="https://www.diodes.com/datasheet/download/KBJL1506-KBJL1510.pdf"/>
    <hyperlink ref="C224" r:id="rId_hyperlink_423" tooltip="KBJL1506" display="KBJL1506"/>
    <hyperlink ref="B225" r:id="rId_hyperlink_424" tooltip="https://www.diodes.com/datasheet/download/KBJL1506-KBJL1510.pdf" display="https://www.diodes.com/datasheet/download/KBJL1506-KBJL1510.pdf"/>
    <hyperlink ref="C225" r:id="rId_hyperlink_425" tooltip="KBJL1508" display="KBJL1508"/>
    <hyperlink ref="B226" r:id="rId_hyperlink_426" tooltip="https://www.diodes.com/datasheet/download/KBJL1506-KBJL1510.pdf" display="https://www.diodes.com/datasheet/download/KBJL1506-KBJL1510.pdf"/>
    <hyperlink ref="C226" r:id="rId_hyperlink_427" tooltip="KBJL1510" display="KBJL1510"/>
    <hyperlink ref="B227" r:id="rId_hyperlink_428" tooltip="https://www.diodes.com/datasheet/download/KBJL15L06.pdf" display="https://www.diodes.com/datasheet/download/KBJL15L06.pdf"/>
    <hyperlink ref="C227" r:id="rId_hyperlink_429" tooltip="KBJL15L06" display="KBJL15L06"/>
    <hyperlink ref="B228" r:id="rId_hyperlink_430" tooltip="https://www.diodes.com/datasheet/download/KBJL406-KBJL410.pdf" display="https://www.diodes.com/datasheet/download/KBJL406-KBJL410.pdf"/>
    <hyperlink ref="C228" r:id="rId_hyperlink_431" tooltip="KBJL406" display="KBJL406"/>
    <hyperlink ref="B229" r:id="rId_hyperlink_432" tooltip="https://www.diodes.com/datasheet/download/KBJL406-KBJL410.pdf" display="https://www.diodes.com/datasheet/download/KBJL406-KBJL410.pdf"/>
    <hyperlink ref="C229" r:id="rId_hyperlink_433" tooltip="KBJL408" display="KBJL408"/>
    <hyperlink ref="B230" r:id="rId_hyperlink_434" tooltip="https://www.diodes.com/datasheet/download/KBJL406-KBJL410.pdf" display="https://www.diodes.com/datasheet/download/KBJL406-KBJL410.pdf"/>
    <hyperlink ref="C230" r:id="rId_hyperlink_435" tooltip="KBJL410" display="KBJL410"/>
    <hyperlink ref="B231" r:id="rId_hyperlink_436" tooltip="https://www.diodes.com/datasheet/download/KBJL606-KBJL610.pdf" display="https://www.diodes.com/datasheet/download/KBJL606-KBJL610.pdf"/>
    <hyperlink ref="C231" r:id="rId_hyperlink_437" tooltip="KBJL606" display="KBJL606"/>
    <hyperlink ref="B232" r:id="rId_hyperlink_438" tooltip="https://www.diodes.com/datasheet/download/KBJL606-KBJL610.pdf" display="https://www.diodes.com/datasheet/download/KBJL606-KBJL610.pdf"/>
    <hyperlink ref="C232" r:id="rId_hyperlink_439" tooltip="KBJL608" display="KBJL608"/>
    <hyperlink ref="B233" r:id="rId_hyperlink_440" tooltip="https://www.diodes.com/datasheet/download/KBJL606-KBJL610.pdf" display="https://www.diodes.com/datasheet/download/KBJL606-KBJL610.pdf"/>
    <hyperlink ref="C233" r:id="rId_hyperlink_441" tooltip="KBJL610" display="KBJL610"/>
    <hyperlink ref="B234" r:id="rId_hyperlink_442" tooltip="https://www.diodes.com/datasheet/download/KBP005G.pdf" display="https://www.diodes.com/datasheet/download/KBP005G.pdf"/>
    <hyperlink ref="C234" r:id="rId_hyperlink_443" tooltip="KBP005G" display="KBP005G"/>
    <hyperlink ref="B235" r:id="rId_hyperlink_444" tooltip="https://www.diodes.com/datasheet/download/KBP01G.pdf" display="https://www.diodes.com/datasheet/download/KBP01G.pdf"/>
    <hyperlink ref="C235" r:id="rId_hyperlink_445" tooltip="KBP01G" display="KBP01G"/>
    <hyperlink ref="B236" r:id="rId_hyperlink_446" tooltip="https://www.diodes.com/datasheet/download/KBP02G.pdf" display="https://www.diodes.com/datasheet/download/KBP02G.pdf"/>
    <hyperlink ref="C236" r:id="rId_hyperlink_447" tooltip="KBP02G" display="KBP02G"/>
    <hyperlink ref="B237" r:id="rId_hyperlink_448" tooltip="https://www.diodes.com/datasheet/download/KBP04G.pdf" display="https://www.diodes.com/datasheet/download/KBP04G.pdf"/>
    <hyperlink ref="C237" r:id="rId_hyperlink_449" tooltip="KBP04G" display="KBP04G"/>
    <hyperlink ref="B238" r:id="rId_hyperlink_450" tooltip="https://www.diodes.com/datasheet/download/KBP06G.pdf" display="https://www.diodes.com/datasheet/download/KBP06G.pdf"/>
    <hyperlink ref="C238" r:id="rId_hyperlink_451" tooltip="KBP06G" display="KBP06G"/>
    <hyperlink ref="B239" r:id="rId_hyperlink_452" tooltip="https://www.diodes.com/datasheet/download/KBP08G.pdf" display="https://www.diodes.com/datasheet/download/KBP08G.pdf"/>
    <hyperlink ref="C239" r:id="rId_hyperlink_453" tooltip="KBP08G" display="KBP08G"/>
    <hyperlink ref="B240" r:id="rId_hyperlink_454" tooltip="https://www.diodes.com/datasheet/download/KBP10G.pdf" display="https://www.diodes.com/datasheet/download/KBP10G.pdf"/>
    <hyperlink ref="C240" r:id="rId_hyperlink_455" tooltip="KBP10G" display="KBP10G"/>
    <hyperlink ref="B241" r:id="rId_hyperlink_456" tooltip="https://www.diodes.com/datasheet/download/KBP2005G.pdf" display="https://www.diodes.com/datasheet/download/KBP2005G.pdf"/>
    <hyperlink ref="C241" r:id="rId_hyperlink_457" tooltip="KBP2005G" display="KBP2005G"/>
    <hyperlink ref="B242" r:id="rId_hyperlink_458" tooltip="https://www.diodes.com/datasheet/download/KBP2005G.pdf" display="https://www.diodes.com/datasheet/download/KBP2005G.pdf"/>
    <hyperlink ref="C242" r:id="rId_hyperlink_459" tooltip="KBP201G" display="KBP201G"/>
    <hyperlink ref="B243" r:id="rId_hyperlink_460" tooltip="https://www.diodes.com/datasheet/download/KBP2005G.pdf" display="https://www.diodes.com/datasheet/download/KBP2005G.pdf"/>
    <hyperlink ref="C243" r:id="rId_hyperlink_461" tooltip="KBP202G" display="KBP202G"/>
    <hyperlink ref="B244" r:id="rId_hyperlink_462" tooltip="https://www.diodes.com/datasheet/download/KBP2005G.pdf" display="https://www.diodes.com/datasheet/download/KBP2005G.pdf"/>
    <hyperlink ref="C244" r:id="rId_hyperlink_463" tooltip="KBP204G" display="KBP204G"/>
    <hyperlink ref="B245" r:id="rId_hyperlink_464" tooltip="https://www.diodes.com/datasheet/download/KBP2005G.pdf" display="https://www.diodes.com/datasheet/download/KBP2005G.pdf"/>
    <hyperlink ref="C245" r:id="rId_hyperlink_465" tooltip="KBP206G" display="KBP206G"/>
    <hyperlink ref="B246" r:id="rId_hyperlink_466" tooltip="https://www.diodes.com/datasheet/download/KBP206GL.pdf" display="https://www.diodes.com/datasheet/download/KBP206GL.pdf"/>
    <hyperlink ref="C246" r:id="rId_hyperlink_467" tooltip="KBP206GL" display="KBP206GL"/>
    <hyperlink ref="B247" r:id="rId_hyperlink_468" tooltip="https://www.diodes.com/datasheet/download/KBP2005G.pdf" display="https://www.diodes.com/datasheet/download/KBP2005G.pdf"/>
    <hyperlink ref="C247" r:id="rId_hyperlink_469" tooltip="KBP208G" display="KBP208G"/>
    <hyperlink ref="B248" r:id="rId_hyperlink_470" tooltip="https://www.diodes.com/datasheet/download/KBP2005G.pdf" display="https://www.diodes.com/datasheet/download/KBP2005G.pdf"/>
    <hyperlink ref="C248" r:id="rId_hyperlink_471" tooltip="KBP210G" display="KBP210G"/>
    <hyperlink ref="B249" r:id="rId_hyperlink_472" tooltip="https://www.diodes.com/datasheet/download/KBP210GL.pdf" display="https://www.diodes.com/datasheet/download/KBP210GL.pdf"/>
    <hyperlink ref="C249" r:id="rId_hyperlink_473" tooltip="KBP210GL" display="KBP210GL"/>
    <hyperlink ref="B250" r:id="rId_hyperlink_474" tooltip="https://www.diodes.com/datasheet/download/KBP304G-KBP310G.pdf" display="https://www.diodes.com/datasheet/download/KBP304G-KBP310G.pdf"/>
    <hyperlink ref="C250" r:id="rId_hyperlink_475" tooltip="KBP304G" display="KBP304G"/>
    <hyperlink ref="B251" r:id="rId_hyperlink_476" tooltip="https://www.diodes.com/datasheet/download/KBP304G-KBP310G.pdf" display="https://www.diodes.com/datasheet/download/KBP304G-KBP310G.pdf"/>
    <hyperlink ref="C251" r:id="rId_hyperlink_477" tooltip="KBP306G" display="KBP306G"/>
    <hyperlink ref="B252" r:id="rId_hyperlink_478" tooltip="https://www.diodes.com/datasheet/download/KBP304G-KBP310G.pdf" display="https://www.diodes.com/datasheet/download/KBP304G-KBP310G.pdf"/>
    <hyperlink ref="C252" r:id="rId_hyperlink_479" tooltip="KBP308G" display="KBP308G"/>
    <hyperlink ref="B253" r:id="rId_hyperlink_480" tooltip="https://www.diodes.com/datasheet/download/KBP304G-KBP310G.pdf" display="https://www.diodes.com/datasheet/download/KBP304G-KBP310G.pdf"/>
    <hyperlink ref="C253" r:id="rId_hyperlink_481" tooltip="KBP310G" display="KBP310G"/>
    <hyperlink ref="B254" r:id="rId_hyperlink_482" tooltip="https://www.diodes.com/datasheet/download/KBP404G-KBP410G.pdf" display="https://www.diodes.com/datasheet/download/KBP404G-KBP410G.pdf"/>
    <hyperlink ref="C254" r:id="rId_hyperlink_483" tooltip="KBP404G" display="KBP404G"/>
    <hyperlink ref="B255" r:id="rId_hyperlink_484" tooltip="https://www.diodes.com/datasheet/download/KBP404G-KBP410G.pdf" display="https://www.diodes.com/datasheet/download/KBP404G-KBP410G.pdf"/>
    <hyperlink ref="C255" r:id="rId_hyperlink_485" tooltip="KBP406G" display="KBP406G"/>
    <hyperlink ref="B256" r:id="rId_hyperlink_486" tooltip="https://www.diodes.com/datasheet/download/KBP404G-KBP410G.pdf" display="https://www.diodes.com/datasheet/download/KBP404G-KBP410G.pdf"/>
    <hyperlink ref="C256" r:id="rId_hyperlink_487" tooltip="KBP408G" display="KBP408G"/>
    <hyperlink ref="B257" r:id="rId_hyperlink_488" tooltip="https://www.diodes.com/datasheet/download/KBP404G-KBP410G.pdf" display="https://www.diodes.com/datasheet/download/KBP404G-KBP410G.pdf"/>
    <hyperlink ref="C257" r:id="rId_hyperlink_489" tooltip="KBP410G" display="KBP410G"/>
    <hyperlink ref="B258" r:id="rId_hyperlink_490" tooltip="https://www.diodes.com/datasheet/download/KBP4T10.pdf" display="https://www.diodes.com/datasheet/download/KBP4T10.pdf"/>
    <hyperlink ref="C258" r:id="rId_hyperlink_491" tooltip="KBP4T10" display="KBP4T10"/>
    <hyperlink ref="B259" r:id="rId_hyperlink_492" tooltip="https://www.diodes.com/datasheet/download/LBS10.pdf" display="https://www.diodes.com/datasheet/download/LBS10.pdf"/>
    <hyperlink ref="C259" r:id="rId_hyperlink_493" tooltip="LBS10" display="LBS10"/>
    <hyperlink ref="C260" r:id="rId_hyperlink_494" tooltip="MB08F (LS)" display="MB08F (LS)"/>
    <hyperlink ref="B261" r:id="rId_hyperlink_495" tooltip="https://www.diodes.com/datasheet/download/MB10F.pdf" display="https://www.diodes.com/datasheet/download/MB10F.pdf"/>
    <hyperlink ref="C261" r:id="rId_hyperlink_496" tooltip="MB10F" display="MB10F"/>
    <hyperlink ref="B262" r:id="rId_hyperlink_497" tooltip="https://www.diodes.com/datasheet/download/MB10S.pdf" display="https://www.diodes.com/datasheet/download/MB10S.pdf"/>
    <hyperlink ref="C262" r:id="rId_hyperlink_498" tooltip="MB10S" display="MB10S"/>
    <hyperlink ref="B263" r:id="rId_hyperlink_499" tooltip="https://www.diodes.com/datasheet/download/MSB15MH.pdf" display="https://www.diodes.com/datasheet/download/MSB15MH.pdf"/>
    <hyperlink ref="C263" r:id="rId_hyperlink_500" tooltip="MSB15MH" display="MSB15MH"/>
    <hyperlink ref="B264" r:id="rId_hyperlink_501" tooltip="https://www.diodes.com/datasheet/download/MSB20M.pdf" display="https://www.diodes.com/datasheet/download/MSB20M.pdf"/>
    <hyperlink ref="C264" r:id="rId_hyperlink_502" tooltip="MSB20M" display="MSB20M"/>
    <hyperlink ref="C265" r:id="rId_hyperlink_503" tooltip="MSB22M" display="MSB22M"/>
    <hyperlink ref="B266" r:id="rId_hyperlink_504" tooltip="https://www.diodes.com/datasheet/download/MSB22ML.pdf" display="https://www.diodes.com/datasheet/download/MSB22ML.pdf"/>
    <hyperlink ref="C266" r:id="rId_hyperlink_505" tooltip="MSB22ML" display="MSB22ML"/>
    <hyperlink ref="B267" r:id="rId_hyperlink_506" tooltip="https://www.diodes.com/datasheet/download/MSB25JL.pdf" display="https://www.diodes.com/datasheet/download/MSB25JL.pdf"/>
    <hyperlink ref="C267" r:id="rId_hyperlink_507" tooltip="MSB25JL" display="MSB25JL"/>
    <hyperlink ref="B268" r:id="rId_hyperlink_508" tooltip="https://www.diodes.com/datasheet/download/MSB25MH.pdf" display="https://www.diodes.com/datasheet/download/MSB25MH.pdf"/>
    <hyperlink ref="C268" r:id="rId_hyperlink_509" tooltip="MSB25MH" display="MSB25MH"/>
    <hyperlink ref="B269" r:id="rId_hyperlink_510" tooltip="https://www.diodes.com/datasheet/download/MSB30JL.pdf" display="https://www.diodes.com/datasheet/download/MSB30JL.pdf"/>
    <hyperlink ref="C269" r:id="rId_hyperlink_511" tooltip="MSB30JL" display="MSB30JL"/>
    <hyperlink ref="B270" r:id="rId_hyperlink_512" tooltip="https://www.diodes.com/datasheet/download/MSB30KH.pdf" display="https://www.diodes.com/datasheet/download/MSB30KH.pdf"/>
    <hyperlink ref="C270" r:id="rId_hyperlink_513" tooltip="MSB30KH" display="MSB30KH"/>
    <hyperlink ref="B271" r:id="rId_hyperlink_514" tooltip="https://www.diodes.com/datasheet/download/MSB30M.pdf" display="https://www.diodes.com/datasheet/download/MSB30M.pdf"/>
    <hyperlink ref="C271" r:id="rId_hyperlink_515" tooltip="MSB30M" display="MSB30M"/>
    <hyperlink ref="B272" r:id="rId_hyperlink_516" tooltip="https://www.diodes.com/datasheet/download/MSB30TM.pdf" display="https://www.diodes.com/datasheet/download/MSB30TM.pdf"/>
    <hyperlink ref="C272" r:id="rId_hyperlink_517" tooltip="MSB30TM" display="MSB30TM"/>
    <hyperlink ref="B273" r:id="rId_hyperlink_518" tooltip="https://www.diodes.com/datasheet/download/MSB40J-MSB40M.pdf" display="https://www.diodes.com/datasheet/download/MSB40J-MSB40M.pdf"/>
    <hyperlink ref="C273" r:id="rId_hyperlink_519" tooltip="MSB40J" display="MSB40J"/>
    <hyperlink ref="B274" r:id="rId_hyperlink_520" tooltip="https://www.diodes.com/datasheet/download/MSB40J-MSB40M.pdf" display="https://www.diodes.com/datasheet/download/MSB40J-MSB40M.pdf"/>
    <hyperlink ref="C274" r:id="rId_hyperlink_521" tooltip="MSB40K" display="MSB40K"/>
    <hyperlink ref="B275" r:id="rId_hyperlink_522" tooltip="https://www.diodes.com/datasheet/download/MSB40M.pdf" display="https://www.diodes.com/datasheet/download/MSB40M.pdf"/>
    <hyperlink ref="C275" r:id="rId_hyperlink_523" tooltip="MSB40M" display="MSB40M"/>
    <hyperlink ref="B276" r:id="rId_hyperlink_524" tooltip="https://www.diodes.com/datasheet/download/RH02.pdf" display="https://www.diodes.com/datasheet/download/RH02.pdf"/>
    <hyperlink ref="C276" r:id="rId_hyperlink_525" tooltip="RH02" display="RH02"/>
    <hyperlink ref="B277" r:id="rId_hyperlink_526" tooltip="https://www.diodes.com/datasheet/download/RH04.pdf" display="https://www.diodes.com/datasheet/download/RH04.pdf"/>
    <hyperlink ref="C277" r:id="rId_hyperlink_527" tooltip="RH04" display="RH04"/>
    <hyperlink ref="B278" r:id="rId_hyperlink_528" tooltip="https://www.diodes.com/datasheet/download/RH06.pdf" display="https://www.diodes.com/datasheet/download/RH06.pdf"/>
    <hyperlink ref="C278" r:id="rId_hyperlink_529" tooltip="RH06" display="RH06"/>
    <hyperlink ref="B279" r:id="rId_hyperlink_530" tooltip="https://www.diodes.com/datasheet/download/SBR05M100BLP.pdf" display="https://www.diodes.com/datasheet/download/SBR05M100BLP.pdf"/>
    <hyperlink ref="C279" r:id="rId_hyperlink_531" tooltip="SBR05M100BLP" display="SBR05M100BLP"/>
    <hyperlink ref="B280" r:id="rId_hyperlink_532" tooltip="https://www.diodes.com/datasheet/download/SBR05M60BLP.pdf" display="https://www.diodes.com/datasheet/download/SBR05M60BLP.pdf"/>
    <hyperlink ref="C280" r:id="rId_hyperlink_533" tooltip="SBR05M60BLP" display="SBR05M60BLP"/>
    <hyperlink ref="B281" r:id="rId_hyperlink_534" tooltip="https://www.diodes.com/datasheet/download/TT10J-TT10M.pdf" display="https://www.diodes.com/datasheet/download/TT10J-TT10M.pdf"/>
    <hyperlink ref="C281" r:id="rId_hyperlink_535" tooltip="TT10J" display="TT10J"/>
    <hyperlink ref="B282" r:id="rId_hyperlink_536" tooltip="https://www.diodes.com/datasheet/download/TT10J-TT10M.pdf" display="https://www.diodes.com/datasheet/download/TT10J-TT10M.pdf"/>
    <hyperlink ref="C282" r:id="rId_hyperlink_537" tooltip="TT10K" display="TT10K"/>
    <hyperlink ref="B283" r:id="rId_hyperlink_538" tooltip="https://www.diodes.com/datasheet/download/TT10M.pdf" display="https://www.diodes.com/datasheet/download/TT10M.pdf"/>
    <hyperlink ref="C283" r:id="rId_hyperlink_539" tooltip="TT10M" display="TT10M"/>
    <hyperlink ref="C284" r:id="rId_hyperlink_540" tooltip="TT10M(LS)" display="TT10M(LS)"/>
    <hyperlink ref="C285" r:id="rId_hyperlink_541" tooltip="TT208_LS" display="TT208_LS"/>
    <hyperlink ref="B286" r:id="rId_hyperlink_542" tooltip="https://www.diodes.com/datasheet/download/TT2M.pdf" display="https://www.diodes.com/datasheet/download/TT2M.pdf"/>
    <hyperlink ref="C286" r:id="rId_hyperlink_543" tooltip="TT2M" display="TT2M"/>
    <hyperlink ref="C287" r:id="rId_hyperlink_544" tooltip="TT3M(LS)" display="TT3M(LS)"/>
    <hyperlink ref="B288" r:id="rId_hyperlink_545" tooltip="https://www.diodes.com/datasheet/download/TT4M.pdf" display="https://www.diodes.com/datasheet/download/TT4M.pdf"/>
    <hyperlink ref="C288" r:id="rId_hyperlink_546" tooltip="TT4M" display="TT4M"/>
    <hyperlink ref="B289" r:id="rId_hyperlink_547" tooltip="https://www.diodes.com/datasheet/download/TT4TM.pdf" display="https://www.diodes.com/datasheet/download/TT4TM.pdf"/>
    <hyperlink ref="C289" r:id="rId_hyperlink_548" tooltip="TT4TM" display="TT4TM"/>
    <hyperlink ref="B290" r:id="rId_hyperlink_549" tooltip="https://www.diodes.com/datasheet/download/TT4V10.pdf" display="https://www.diodes.com/datasheet/download/TT4V10.pdf"/>
    <hyperlink ref="C290" r:id="rId_hyperlink_550" tooltip="TT4V10" display="TT4V10"/>
    <hyperlink ref="B291" r:id="rId_hyperlink_551" tooltip="https://www.diodes.com/datasheet/download/TT6JL.pdf" display="https://www.diodes.com/datasheet/download/TT6JL.pdf"/>
    <hyperlink ref="C291" r:id="rId_hyperlink_552" tooltip="TT6JL" display="TT6JL"/>
    <hyperlink ref="B292" r:id="rId_hyperlink_553" tooltip="https://www.diodes.com/datasheet/download/TT6M.pdf" display="https://www.diodes.com/datasheet/download/TT6M.pdf"/>
    <hyperlink ref="C292" r:id="rId_hyperlink_554" tooltip="TT6M" display="TT6M"/>
    <hyperlink ref="B293" r:id="rId_hyperlink_555" tooltip="https://www.diodes.com/datasheet/download/TT8JL.pdf" display="https://www.diodes.com/datasheet/download/TT8JL.pdf"/>
    <hyperlink ref="C293" r:id="rId_hyperlink_556" tooltip="TT8JL" display="TT8JL"/>
    <hyperlink ref="B294" r:id="rId_hyperlink_557" tooltip="https://www.diodes.com/datasheet/download/TT8L08.pdf" display="https://www.diodes.com/datasheet/download/TT8L08.pdf"/>
    <hyperlink ref="C294" r:id="rId_hyperlink_558" tooltip="TT8L08" display="TT8L08"/>
    <hyperlink ref="B295" r:id="rId_hyperlink_559" tooltip="https://www.diodes.com/datasheet/download/TT8M.pdf" display="https://www.diodes.com/datasheet/download/TT8M.pdf"/>
    <hyperlink ref="C295" r:id="rId_hyperlink_560" tooltip="TT8M" display="TT8M"/>
    <hyperlink ref="B296" r:id="rId_hyperlink_561" tooltip="https://www.diodes.com/datasheet/download/TT8T06%2FTT8T08.pdf" display="https://www.diodes.com/datasheet/download/TT8T06%2FTT8T08.pdf"/>
    <hyperlink ref="C296" r:id="rId_hyperlink_562" tooltip="TT8T06" display="TT8T06"/>
    <hyperlink ref="B297" r:id="rId_hyperlink_563" tooltip="https://www.diodes.com/datasheet/download/TT8T06%2FTT8T08.pdf" display="https://www.diodes.com/datasheet/download/TT8T06%2FTT8T08.pdf"/>
    <hyperlink ref="C297" r:id="rId_hyperlink_564" tooltip="TT8T08" display="TT8T0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2025-05-19T23:36:44-05:00</dcterms:created>
  <dcterms:modified xsi:type="dcterms:W3CDTF">2025-05-19T23:36:44-05:00</dcterms:modified>
  <dc:title>Untitled Spreadsheet</dc:title>
  <dc:description/>
  <dc:subject/>
  <cp:keywords/>
  <cp:category/>
</cp:coreProperties>
</file>