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'Worksheet'!$A$1:$R$116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<sst xmlns="http://schemas.openxmlformats.org/spreadsheetml/2006/main" uniqueCount="190">
  <si>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</si>
  <si>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</si>
  <si>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</si>
  <si>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</si>
  <si>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</si>
  <si>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</si>
  <si>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</si>
  <si>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</si>
  <si>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</si>
  <si>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</si>
  <si>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</si>
  <si>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</si>
  <si>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</si>
  <si>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</si>
  <si>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</si>
  <si>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</si>
  <si>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</si>
  <si>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</si>
  <si>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1N5819HWQ</t>
  </si>
  <si>
    <t>1.0A SURFACE MOUNT SCHOTTKY BARRIER RECTIFIER</t>
  </si>
  <si>
    <t>Automotive</t>
  </si>
  <si>
    <t>Yes</t>
  </si>
  <si>
    <t>Single</t>
  </si>
  <si>
    <t>N/A</t>
  </si>
  <si>
    <t>SOD123</t>
  </si>
  <si>
    <t>B0530WSQ</t>
  </si>
  <si>
    <t>Surface Mount Schottky Barrier Rectifier</t>
  </si>
  <si>
    <t>SOD323</t>
  </si>
  <si>
    <t>B0540WQ</t>
  </si>
  <si>
    <t>0.5A Surface Mount Schottky Barrier Rectifier</t>
  </si>
  <si>
    <t>B0540WSQ</t>
  </si>
  <si>
    <t>Surface-Mount Schottky Barrier Rectifier</t>
  </si>
  <si>
    <t>B1100BQ</t>
  </si>
  <si>
    <t>1.0A Surface Mount Schottky Barrier Rectifier</t>
  </si>
  <si>
    <t>SMB</t>
  </si>
  <si>
    <t>B1100Q</t>
  </si>
  <si>
    <t>1.0A High Voltage Schottky Barrier Rectifier</t>
  </si>
  <si>
    <t>SMA</t>
  </si>
  <si>
    <t>B120BQ</t>
  </si>
  <si>
    <t>B120Q</t>
  </si>
  <si>
    <t>B130BQ</t>
  </si>
  <si>
    <t>B130Q</t>
  </si>
  <si>
    <t>B140BQ</t>
  </si>
  <si>
    <t>B140HWQ</t>
  </si>
  <si>
    <t>B140Q</t>
  </si>
  <si>
    <t>B140WSQ</t>
  </si>
  <si>
    <t>B150BQ</t>
  </si>
  <si>
    <t>B150Q</t>
  </si>
  <si>
    <t>B160BQ</t>
  </si>
  <si>
    <t>B160Q</t>
  </si>
  <si>
    <t>B170BQ</t>
  </si>
  <si>
    <t>B170Q</t>
  </si>
  <si>
    <t>B180BQ</t>
  </si>
  <si>
    <t>B180Q</t>
  </si>
  <si>
    <t>B190BQ</t>
  </si>
  <si>
    <t>B190Q</t>
  </si>
  <si>
    <t>B2100AQ</t>
  </si>
  <si>
    <t>2.0A High-Voltage Schottky Barrier Rectifier</t>
  </si>
  <si>
    <t>B2100Q</t>
  </si>
  <si>
    <t>2.0A High Voltage Schottky Barrier Rectifier</t>
  </si>
  <si>
    <t>B220AQ</t>
  </si>
  <si>
    <t>B220Q</t>
  </si>
  <si>
    <t>B230AQ</t>
  </si>
  <si>
    <t>B230Q</t>
  </si>
  <si>
    <t>B240AQ</t>
  </si>
  <si>
    <t>B240Q</t>
  </si>
  <si>
    <t>2.0A SURFACE MOUNT SCHOTTKY BARRIER RECTIFIER</t>
  </si>
  <si>
    <t>B240S1FQ</t>
  </si>
  <si>
    <t>2.0A Schottky Barrier Rectifier</t>
  </si>
  <si>
    <t>SOD123F</t>
  </si>
  <si>
    <t>B250AQ</t>
  </si>
  <si>
    <t>B250Q</t>
  </si>
  <si>
    <t>B260AQ</t>
  </si>
  <si>
    <t>B260Q</t>
  </si>
  <si>
    <t>2.0A Surface Mount Schottky Barrier Rectifier</t>
  </si>
  <si>
    <t>B270Q</t>
  </si>
  <si>
    <t>B280Q</t>
  </si>
  <si>
    <t>B290Q</t>
  </si>
  <si>
    <t>B3100BQ</t>
  </si>
  <si>
    <t>3.0A Surface-Mount Schottky Barrier Rectifier</t>
  </si>
  <si>
    <t>B3100Q</t>
  </si>
  <si>
    <t>3.0A High Voltage Schottky Barrier Rectifier</t>
  </si>
  <si>
    <t>SMC</t>
  </si>
  <si>
    <t>B320AQ</t>
  </si>
  <si>
    <t>3.0A SURFACE MOUNT SCHOTTKY BARRIER RECTIFIER</t>
  </si>
  <si>
    <t>B320Q</t>
  </si>
  <si>
    <t>3.0A Surface Mount Schottky Barrier Rectifier</t>
  </si>
  <si>
    <t>B330AQ</t>
  </si>
  <si>
    <t>B330Q</t>
  </si>
  <si>
    <t>B340AQ</t>
  </si>
  <si>
    <t>B340BQ</t>
  </si>
  <si>
    <t>B340Q</t>
  </si>
  <si>
    <t>B350AQ</t>
  </si>
  <si>
    <t>B350BQ</t>
  </si>
  <si>
    <t>B350Q</t>
  </si>
  <si>
    <t>B360AQ</t>
  </si>
  <si>
    <t>B360BQ</t>
  </si>
  <si>
    <t>B360Q</t>
  </si>
  <si>
    <t>B370Q</t>
  </si>
  <si>
    <t>B380BQ</t>
  </si>
  <si>
    <t>B380Q</t>
  </si>
  <si>
    <t>B390Q</t>
  </si>
  <si>
    <t>B520CQ</t>
  </si>
  <si>
    <t>5.0A Surface Mount Schottky Barrier Rectifier</t>
  </si>
  <si>
    <t>B530CQ</t>
  </si>
  <si>
    <t>B540CQ</t>
  </si>
  <si>
    <t>B550CQ</t>
  </si>
  <si>
    <t>B560CQ</t>
  </si>
  <si>
    <t>BAT1000Q</t>
  </si>
  <si>
    <t>1A SURFACE MOUNT SCHOTTKY BARRIER RECTIFIER</t>
  </si>
  <si>
    <t>SOT23</t>
  </si>
  <si>
    <t>BAT760Q</t>
  </si>
  <si>
    <t>SURFACE MOUNT SCHOTTKY BARRIER RECTIFIER</t>
  </si>
  <si>
    <t>DFLS1100Q</t>
  </si>
  <si>
    <t>PowerDI123</t>
  </si>
  <si>
    <t>DFLS1150Q</t>
  </si>
  <si>
    <t>1.0A High-Voltage Schottky Barrier Rectifier</t>
  </si>
  <si>
    <t>DFLS1200Q</t>
  </si>
  <si>
    <t>DFLS120LQ</t>
  </si>
  <si>
    <t>DFLS130LQ</t>
  </si>
  <si>
    <t>DFLS140LQ</t>
  </si>
  <si>
    <t>DFLS140Q</t>
  </si>
  <si>
    <t>DFLS160Q</t>
  </si>
  <si>
    <t>1.0A Surface-Mount Schottky Barrier Rectifier</t>
  </si>
  <si>
    <t>DFLS2100Q</t>
  </si>
  <si>
    <t>DFLS230LQ</t>
  </si>
  <si>
    <t>DFLS230Q</t>
  </si>
  <si>
    <t>DFLS240LQ</t>
  </si>
  <si>
    <t>DFLS240Q</t>
  </si>
  <si>
    <t>DFLS260Q</t>
  </si>
  <si>
    <t>PD3S120LQ</t>
  </si>
  <si>
    <t>PowerDI323</t>
  </si>
  <si>
    <t>PD3S130HQ</t>
  </si>
  <si>
    <t>PD3S130LQ</t>
  </si>
  <si>
    <t>PD3S140Q</t>
  </si>
  <si>
    <t>PD3S160Q</t>
  </si>
  <si>
    <t>PD3S220LQ</t>
  </si>
  <si>
    <t>PD3S230HQ</t>
  </si>
  <si>
    <t>PD3S230LQ</t>
  </si>
  <si>
    <t>PDS1040Q</t>
  </si>
  <si>
    <t>10A SCHOTTKY BARRIER RECTIFIER</t>
  </si>
  <si>
    <t>PowerDI5</t>
  </si>
  <si>
    <t>PDS1045Q</t>
  </si>
  <si>
    <t>10A Schottky Barrier Rectifier</t>
  </si>
  <si>
    <t>PDS3100Q</t>
  </si>
  <si>
    <t>PDS3200Q</t>
  </si>
  <si>
    <t>3A High Voltage Schottky Barrier Rectifier</t>
  </si>
  <si>
    <t>PDS340Q</t>
  </si>
  <si>
    <t>3A Schottky Barrier Rectifier</t>
  </si>
  <si>
    <t>PDS360Q</t>
  </si>
  <si>
    <t>PDS4150Q</t>
  </si>
  <si>
    <t>4A High Voltage Schottky Barrier Rectifier</t>
  </si>
  <si>
    <t>PDS4200HQ</t>
  </si>
  <si>
    <t>4A HIGH VOLTAGE SCHOTTKY BARRIER RECTIFIER</t>
  </si>
  <si>
    <t>PDS5100HQ</t>
  </si>
  <si>
    <t>5A HIGH VOLTAGE SCHOTTKY BARRIER RECTIFIER</t>
  </si>
  <si>
    <t>PDS5100Q</t>
  </si>
  <si>
    <t>PDS540Q</t>
  </si>
  <si>
    <t>5A Schottky Barrier Rectifier</t>
  </si>
  <si>
    <t>PDS560Q</t>
  </si>
  <si>
    <t>PDS760Q</t>
  </si>
  <si>
    <t>7A Schottky Barrier Rectifier</t>
  </si>
  <si>
    <t>SBR3150SBQ</t>
  </si>
  <si>
    <t>3.0A SBR Surface-Mount Schottky Barrier Rectifier</t>
  </si>
  <si>
    <t>SDM05U40CSPQ</t>
  </si>
  <si>
    <t>0.5A Schottky Barrier Rectifier</t>
  </si>
  <si>
    <t>X3-WLB1006-2</t>
  </si>
  <si>
    <t>SDM160S1FQ</t>
  </si>
  <si>
    <t>1A SCHOTTKY</t>
  </si>
  <si>
    <t>SDM1M40LP8Q</t>
  </si>
  <si>
    <t>1.0A Surface Mount Schottky</t>
  </si>
  <si>
    <t>U-DFN1608-2</t>
  </si>
  <si>
    <t>SDM1U100S1FQ</t>
  </si>
  <si>
    <t>1A Schottky Barrier Rectifier</t>
  </si>
  <si>
    <t>SDM2100S1FQ</t>
  </si>
  <si>
    <t>2A SCHOTTKY BARRIER RECTIFIER</t>
  </si>
  <si>
    <t>ZHCS1000QTA</t>
  </si>
  <si>
    <t>Surface Mount Schottky Barrier Diode</t>
  </si>
  <si>
    <t>ZHCS500QTA</t>
  </si>
  <si>
    <t>SURFACE MOUNT SCHOTTKY BARRIER DIODE</t>
  </si>
  <si>
    <t>ZHCS506Q</t>
  </si>
  <si>
    <t>Surface-Mount Schottky Barrier Diode</t>
  </si>
  <si>
    <t>ZHCS750QTA</t>
  </si>
  <si>
    <t>ZLLS1000QTA</t>
  </si>
  <si>
    <t>40V HIGH CURRENT LOW LEAKAGE SCHOTTKY DIODE</t>
  </si>
  <si>
    <t>ZLLS2000Q</t>
  </si>
  <si>
    <t>SOT26</t>
  </si>
  <si>
    <t>ZLLS400Q</t>
  </si>
  <si>
    <t>40V SURFACE MOUNT SCHOTTKY BARRIER DIODE</t>
  </si>
  <si>
    <t>ZLLS500QTA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</si>
</sst>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1N5819HWQ.pdf" TargetMode="External"/><Relationship Id="rId_hyperlink_2" Type="http://schemas.openxmlformats.org/officeDocument/2006/relationships/hyperlink" Target="https://www.diodes.com/part/view/1N5819HWQ" TargetMode="External"/><Relationship Id="rId_hyperlink_3" Type="http://schemas.openxmlformats.org/officeDocument/2006/relationships/hyperlink" Target="https://www.diodes.com/datasheet/download/B0530WSQ.pdf" TargetMode="External"/><Relationship Id="rId_hyperlink_4" Type="http://schemas.openxmlformats.org/officeDocument/2006/relationships/hyperlink" Target="https://www.diodes.com/part/view/B0530WSQ" TargetMode="External"/><Relationship Id="rId_hyperlink_5" Type="http://schemas.openxmlformats.org/officeDocument/2006/relationships/hyperlink" Target="https://www.diodes.com/datasheet/download/B0540WQ.pdf" TargetMode="External"/><Relationship Id="rId_hyperlink_6" Type="http://schemas.openxmlformats.org/officeDocument/2006/relationships/hyperlink" Target="https://www.diodes.com/part/view/B0540WQ" TargetMode="External"/><Relationship Id="rId_hyperlink_7" Type="http://schemas.openxmlformats.org/officeDocument/2006/relationships/hyperlink" Target="https://www.diodes.com/datasheet/download/B0540WSQ.pdf" TargetMode="External"/><Relationship Id="rId_hyperlink_8" Type="http://schemas.openxmlformats.org/officeDocument/2006/relationships/hyperlink" Target="https://www.diodes.com/part/view/B0540WSQ" TargetMode="External"/><Relationship Id="rId_hyperlink_9" Type="http://schemas.openxmlformats.org/officeDocument/2006/relationships/hyperlink" Target="https://www.diodes.com/datasheet/download/B1100BQ.pdf" TargetMode="External"/><Relationship Id="rId_hyperlink_10" Type="http://schemas.openxmlformats.org/officeDocument/2006/relationships/hyperlink" Target="https://www.diodes.com/part/view/B1100BQ" TargetMode="External"/><Relationship Id="rId_hyperlink_11" Type="http://schemas.openxmlformats.org/officeDocument/2006/relationships/hyperlink" Target="https://www.diodes.com/datasheet/download/B1100Q.pdf" TargetMode="External"/><Relationship Id="rId_hyperlink_12" Type="http://schemas.openxmlformats.org/officeDocument/2006/relationships/hyperlink" Target="https://www.diodes.com/part/view/B1100Q" TargetMode="External"/><Relationship Id="rId_hyperlink_13" Type="http://schemas.openxmlformats.org/officeDocument/2006/relationships/hyperlink" Target="https://www.diodes.com/datasheet/download/ds38236.pdf" TargetMode="External"/><Relationship Id="rId_hyperlink_14" Type="http://schemas.openxmlformats.org/officeDocument/2006/relationships/hyperlink" Target="https://www.diodes.com/part/view/B120BQ" TargetMode="External"/><Relationship Id="rId_hyperlink_15" Type="http://schemas.openxmlformats.org/officeDocument/2006/relationships/hyperlink" Target="https://www.diodes.com/datasheet/download/ds38236.pdf" TargetMode="External"/><Relationship Id="rId_hyperlink_16" Type="http://schemas.openxmlformats.org/officeDocument/2006/relationships/hyperlink" Target="https://www.diodes.com/part/view/B120Q" TargetMode="External"/><Relationship Id="rId_hyperlink_17" Type="http://schemas.openxmlformats.org/officeDocument/2006/relationships/hyperlink" Target="https://www.diodes.com/datasheet/download/ds38236.pdf" TargetMode="External"/><Relationship Id="rId_hyperlink_18" Type="http://schemas.openxmlformats.org/officeDocument/2006/relationships/hyperlink" Target="https://www.diodes.com/part/view/B130BQ" TargetMode="External"/><Relationship Id="rId_hyperlink_19" Type="http://schemas.openxmlformats.org/officeDocument/2006/relationships/hyperlink" Target="https://www.diodes.com/datasheet/download/ds38236.pdf" TargetMode="External"/><Relationship Id="rId_hyperlink_20" Type="http://schemas.openxmlformats.org/officeDocument/2006/relationships/hyperlink" Target="https://www.diodes.com/part/view/B130Q" TargetMode="External"/><Relationship Id="rId_hyperlink_21" Type="http://schemas.openxmlformats.org/officeDocument/2006/relationships/hyperlink" Target="https://www.diodes.com/datasheet/download/ds38236.pdf" TargetMode="External"/><Relationship Id="rId_hyperlink_22" Type="http://schemas.openxmlformats.org/officeDocument/2006/relationships/hyperlink" Target="https://www.diodes.com/part/view/B140BQ" TargetMode="External"/><Relationship Id="rId_hyperlink_23" Type="http://schemas.openxmlformats.org/officeDocument/2006/relationships/hyperlink" Target="https://www.diodes.com/datasheet/download/B140HWQ.pdf" TargetMode="External"/><Relationship Id="rId_hyperlink_24" Type="http://schemas.openxmlformats.org/officeDocument/2006/relationships/hyperlink" Target="https://www.diodes.com/part/view/B140HWQ" TargetMode="External"/><Relationship Id="rId_hyperlink_25" Type="http://schemas.openxmlformats.org/officeDocument/2006/relationships/hyperlink" Target="https://www.diodes.com/datasheet/download/ds38236.pdf" TargetMode="External"/><Relationship Id="rId_hyperlink_26" Type="http://schemas.openxmlformats.org/officeDocument/2006/relationships/hyperlink" Target="https://www.diodes.com/part/view/B140Q" TargetMode="External"/><Relationship Id="rId_hyperlink_27" Type="http://schemas.openxmlformats.org/officeDocument/2006/relationships/hyperlink" Target="https://www.diodes.com/datasheet/download/B140WSQ.pdf" TargetMode="External"/><Relationship Id="rId_hyperlink_28" Type="http://schemas.openxmlformats.org/officeDocument/2006/relationships/hyperlink" Target="https://www.diodes.com/part/view/B140WSQ" TargetMode="External"/><Relationship Id="rId_hyperlink_29" Type="http://schemas.openxmlformats.org/officeDocument/2006/relationships/hyperlink" Target="https://www.diodes.com/datasheet/download/ds38236.pdf" TargetMode="External"/><Relationship Id="rId_hyperlink_30" Type="http://schemas.openxmlformats.org/officeDocument/2006/relationships/hyperlink" Target="https://www.diodes.com/part/view/B150BQ" TargetMode="External"/><Relationship Id="rId_hyperlink_31" Type="http://schemas.openxmlformats.org/officeDocument/2006/relationships/hyperlink" Target="https://www.diodes.com/datasheet/download/ds38236.pdf" TargetMode="External"/><Relationship Id="rId_hyperlink_32" Type="http://schemas.openxmlformats.org/officeDocument/2006/relationships/hyperlink" Target="https://www.diodes.com/part/view/B150Q" TargetMode="External"/><Relationship Id="rId_hyperlink_33" Type="http://schemas.openxmlformats.org/officeDocument/2006/relationships/hyperlink" Target="https://www.diodes.com/datasheet/download/ds38236.pdf" TargetMode="External"/><Relationship Id="rId_hyperlink_34" Type="http://schemas.openxmlformats.org/officeDocument/2006/relationships/hyperlink" Target="https://www.diodes.com/part/view/B160BQ" TargetMode="External"/><Relationship Id="rId_hyperlink_35" Type="http://schemas.openxmlformats.org/officeDocument/2006/relationships/hyperlink" Target="https://www.diodes.com/datasheet/download/ds38236.pdf" TargetMode="External"/><Relationship Id="rId_hyperlink_36" Type="http://schemas.openxmlformats.org/officeDocument/2006/relationships/hyperlink" Target="https://www.diodes.com/part/view/B160Q" TargetMode="External"/><Relationship Id="rId_hyperlink_37" Type="http://schemas.openxmlformats.org/officeDocument/2006/relationships/hyperlink" Target="https://www.diodes.com/datasheet/download/B170BQ.pdf" TargetMode="External"/><Relationship Id="rId_hyperlink_38" Type="http://schemas.openxmlformats.org/officeDocument/2006/relationships/hyperlink" Target="https://www.diodes.com/part/view/B170BQ" TargetMode="External"/><Relationship Id="rId_hyperlink_39" Type="http://schemas.openxmlformats.org/officeDocument/2006/relationships/hyperlink" Target="https://www.diodes.com/datasheet/download/B170Q.pdf" TargetMode="External"/><Relationship Id="rId_hyperlink_40" Type="http://schemas.openxmlformats.org/officeDocument/2006/relationships/hyperlink" Target="https://www.diodes.com/part/view/B170Q" TargetMode="External"/><Relationship Id="rId_hyperlink_41" Type="http://schemas.openxmlformats.org/officeDocument/2006/relationships/hyperlink" Target="https://www.diodes.com/datasheet/download/B180BQ.pdf" TargetMode="External"/><Relationship Id="rId_hyperlink_42" Type="http://schemas.openxmlformats.org/officeDocument/2006/relationships/hyperlink" Target="https://www.diodes.com/part/view/B180BQ" TargetMode="External"/><Relationship Id="rId_hyperlink_43" Type="http://schemas.openxmlformats.org/officeDocument/2006/relationships/hyperlink" Target="https://www.diodes.com/datasheet/download/B180Q.pdf" TargetMode="External"/><Relationship Id="rId_hyperlink_44" Type="http://schemas.openxmlformats.org/officeDocument/2006/relationships/hyperlink" Target="https://www.diodes.com/part/view/B180Q" TargetMode="External"/><Relationship Id="rId_hyperlink_45" Type="http://schemas.openxmlformats.org/officeDocument/2006/relationships/hyperlink" Target="https://www.diodes.com/datasheet/download/B190BQ.pdf" TargetMode="External"/><Relationship Id="rId_hyperlink_46" Type="http://schemas.openxmlformats.org/officeDocument/2006/relationships/hyperlink" Target="https://www.diodes.com/part/view/B190BQ" TargetMode="External"/><Relationship Id="rId_hyperlink_47" Type="http://schemas.openxmlformats.org/officeDocument/2006/relationships/hyperlink" Target="https://www.diodes.com/datasheet/download/B190Q.pdf" TargetMode="External"/><Relationship Id="rId_hyperlink_48" Type="http://schemas.openxmlformats.org/officeDocument/2006/relationships/hyperlink" Target="https://www.diodes.com/part/view/B190Q" TargetMode="External"/><Relationship Id="rId_hyperlink_49" Type="http://schemas.openxmlformats.org/officeDocument/2006/relationships/hyperlink" Target="https://www.diodes.com/datasheet/download/B2100AQ.pdf" TargetMode="External"/><Relationship Id="rId_hyperlink_50" Type="http://schemas.openxmlformats.org/officeDocument/2006/relationships/hyperlink" Target="https://www.diodes.com/part/view/B2100AQ" TargetMode="External"/><Relationship Id="rId_hyperlink_51" Type="http://schemas.openxmlformats.org/officeDocument/2006/relationships/hyperlink" Target="https://www.diodes.com/datasheet/download/B2100Q.pdf" TargetMode="External"/><Relationship Id="rId_hyperlink_52" Type="http://schemas.openxmlformats.org/officeDocument/2006/relationships/hyperlink" Target="https://www.diodes.com/part/view/B2100Q" TargetMode="External"/><Relationship Id="rId_hyperlink_53" Type="http://schemas.openxmlformats.org/officeDocument/2006/relationships/hyperlink" Target="https://www.diodes.com/datasheet/download/B220AQ.pdf" TargetMode="External"/><Relationship Id="rId_hyperlink_54" Type="http://schemas.openxmlformats.org/officeDocument/2006/relationships/hyperlink" Target="https://www.diodes.com/part/view/B220AQ" TargetMode="External"/><Relationship Id="rId_hyperlink_55" Type="http://schemas.openxmlformats.org/officeDocument/2006/relationships/hyperlink" Target="https://www.diodes.com/datasheet/download/B220Q.pdf" TargetMode="External"/><Relationship Id="rId_hyperlink_56" Type="http://schemas.openxmlformats.org/officeDocument/2006/relationships/hyperlink" Target="https://www.diodes.com/part/view/B220Q" TargetMode="External"/><Relationship Id="rId_hyperlink_57" Type="http://schemas.openxmlformats.org/officeDocument/2006/relationships/hyperlink" Target="https://www.diodes.com/datasheet/download/B230AQ.pdf" TargetMode="External"/><Relationship Id="rId_hyperlink_58" Type="http://schemas.openxmlformats.org/officeDocument/2006/relationships/hyperlink" Target="https://www.diodes.com/part/view/B230AQ" TargetMode="External"/><Relationship Id="rId_hyperlink_59" Type="http://schemas.openxmlformats.org/officeDocument/2006/relationships/hyperlink" Target="https://www.diodes.com/datasheet/download/B230Q.pdf" TargetMode="External"/><Relationship Id="rId_hyperlink_60" Type="http://schemas.openxmlformats.org/officeDocument/2006/relationships/hyperlink" Target="https://www.diodes.com/part/view/B230Q" TargetMode="External"/><Relationship Id="rId_hyperlink_61" Type="http://schemas.openxmlformats.org/officeDocument/2006/relationships/hyperlink" Target="https://www.diodes.com/datasheet/download/B240AQ.pdf" TargetMode="External"/><Relationship Id="rId_hyperlink_62" Type="http://schemas.openxmlformats.org/officeDocument/2006/relationships/hyperlink" Target="https://www.diodes.com/part/view/B240AQ" TargetMode="External"/><Relationship Id="rId_hyperlink_63" Type="http://schemas.openxmlformats.org/officeDocument/2006/relationships/hyperlink" Target="https://www.diodes.com/datasheet/download/B240Q.pdf" TargetMode="External"/><Relationship Id="rId_hyperlink_64" Type="http://schemas.openxmlformats.org/officeDocument/2006/relationships/hyperlink" Target="https://www.diodes.com/part/view/B240Q" TargetMode="External"/><Relationship Id="rId_hyperlink_65" Type="http://schemas.openxmlformats.org/officeDocument/2006/relationships/hyperlink" Target="https://www.diodes.com/datasheet/download/B240S1FQ.pdf" TargetMode="External"/><Relationship Id="rId_hyperlink_66" Type="http://schemas.openxmlformats.org/officeDocument/2006/relationships/hyperlink" Target="https://www.diodes.com/part/view/B240S1FQ" TargetMode="External"/><Relationship Id="rId_hyperlink_67" Type="http://schemas.openxmlformats.org/officeDocument/2006/relationships/hyperlink" Target="https://www.diodes.com/datasheet/download/B250AQ.pdf" TargetMode="External"/><Relationship Id="rId_hyperlink_68" Type="http://schemas.openxmlformats.org/officeDocument/2006/relationships/hyperlink" Target="https://www.diodes.com/part/view/B250AQ" TargetMode="External"/><Relationship Id="rId_hyperlink_69" Type="http://schemas.openxmlformats.org/officeDocument/2006/relationships/hyperlink" Target="https://www.diodes.com/datasheet/download/B250Q.pdf" TargetMode="External"/><Relationship Id="rId_hyperlink_70" Type="http://schemas.openxmlformats.org/officeDocument/2006/relationships/hyperlink" Target="https://www.diodes.com/part/view/B250Q" TargetMode="External"/><Relationship Id="rId_hyperlink_71" Type="http://schemas.openxmlformats.org/officeDocument/2006/relationships/hyperlink" Target="https://www.diodes.com/datasheet/download/B260AQ.pdf" TargetMode="External"/><Relationship Id="rId_hyperlink_72" Type="http://schemas.openxmlformats.org/officeDocument/2006/relationships/hyperlink" Target="https://www.diodes.com/part/view/B260AQ" TargetMode="External"/><Relationship Id="rId_hyperlink_73" Type="http://schemas.openxmlformats.org/officeDocument/2006/relationships/hyperlink" Target="https://www.diodes.com/datasheet/download/B260Q.pdf" TargetMode="External"/><Relationship Id="rId_hyperlink_74" Type="http://schemas.openxmlformats.org/officeDocument/2006/relationships/hyperlink" Target="https://www.diodes.com/part/view/B260Q" TargetMode="External"/><Relationship Id="rId_hyperlink_75" Type="http://schemas.openxmlformats.org/officeDocument/2006/relationships/hyperlink" Target="https://www.diodes.com/datasheet/download/B270Q.pdf" TargetMode="External"/><Relationship Id="rId_hyperlink_76" Type="http://schemas.openxmlformats.org/officeDocument/2006/relationships/hyperlink" Target="https://www.diodes.com/part/view/B270Q" TargetMode="External"/><Relationship Id="rId_hyperlink_77" Type="http://schemas.openxmlformats.org/officeDocument/2006/relationships/hyperlink" Target="https://www.diodes.com/datasheet/download/B280Q.pdf" TargetMode="External"/><Relationship Id="rId_hyperlink_78" Type="http://schemas.openxmlformats.org/officeDocument/2006/relationships/hyperlink" Target="https://www.diodes.com/part/view/B280Q" TargetMode="External"/><Relationship Id="rId_hyperlink_79" Type="http://schemas.openxmlformats.org/officeDocument/2006/relationships/hyperlink" Target="https://www.diodes.com/datasheet/download/B290Q.pdf" TargetMode="External"/><Relationship Id="rId_hyperlink_80" Type="http://schemas.openxmlformats.org/officeDocument/2006/relationships/hyperlink" Target="https://www.diodes.com/part/view/B290Q" TargetMode="External"/><Relationship Id="rId_hyperlink_81" Type="http://schemas.openxmlformats.org/officeDocument/2006/relationships/hyperlink" Target="https://www.diodes.com/datasheet/download/B3100BQ.pdf" TargetMode="External"/><Relationship Id="rId_hyperlink_82" Type="http://schemas.openxmlformats.org/officeDocument/2006/relationships/hyperlink" Target="https://www.diodes.com/part/view/B3100BQ" TargetMode="External"/><Relationship Id="rId_hyperlink_83" Type="http://schemas.openxmlformats.org/officeDocument/2006/relationships/hyperlink" Target="https://www.diodes.com/datasheet/download/B3100Q.pdf" TargetMode="External"/><Relationship Id="rId_hyperlink_84" Type="http://schemas.openxmlformats.org/officeDocument/2006/relationships/hyperlink" Target="https://www.diodes.com/part/view/B3100Q" TargetMode="External"/><Relationship Id="rId_hyperlink_85" Type="http://schemas.openxmlformats.org/officeDocument/2006/relationships/hyperlink" Target="https://www.diodes.com/datasheet/download/B320AQ+B360AQ.pdf" TargetMode="External"/><Relationship Id="rId_hyperlink_86" Type="http://schemas.openxmlformats.org/officeDocument/2006/relationships/hyperlink" Target="https://www.diodes.com/part/view/B320AQ" TargetMode="External"/><Relationship Id="rId_hyperlink_87" Type="http://schemas.openxmlformats.org/officeDocument/2006/relationships/hyperlink" Target="https://www.diodes.com/datasheet/download/B320Q.pdf" TargetMode="External"/><Relationship Id="rId_hyperlink_88" Type="http://schemas.openxmlformats.org/officeDocument/2006/relationships/hyperlink" Target="https://www.diodes.com/part/view/B320Q" TargetMode="External"/><Relationship Id="rId_hyperlink_89" Type="http://schemas.openxmlformats.org/officeDocument/2006/relationships/hyperlink" Target="https://www.diodes.com/datasheet/download/B320AQ+B360AQ.pdf" TargetMode="External"/><Relationship Id="rId_hyperlink_90" Type="http://schemas.openxmlformats.org/officeDocument/2006/relationships/hyperlink" Target="https://www.diodes.com/part/view/B330AQ" TargetMode="External"/><Relationship Id="rId_hyperlink_91" Type="http://schemas.openxmlformats.org/officeDocument/2006/relationships/hyperlink" Target="https://www.diodes.com/datasheet/download/B330Q.pdf" TargetMode="External"/><Relationship Id="rId_hyperlink_92" Type="http://schemas.openxmlformats.org/officeDocument/2006/relationships/hyperlink" Target="https://www.diodes.com/part/view/B330Q" TargetMode="External"/><Relationship Id="rId_hyperlink_93" Type="http://schemas.openxmlformats.org/officeDocument/2006/relationships/hyperlink" Target="https://www.diodes.com/datasheet/download/B320AQ+B360AQ.pdf" TargetMode="External"/><Relationship Id="rId_hyperlink_94" Type="http://schemas.openxmlformats.org/officeDocument/2006/relationships/hyperlink" Target="https://www.diodes.com/part/view/B340AQ" TargetMode="External"/><Relationship Id="rId_hyperlink_95" Type="http://schemas.openxmlformats.org/officeDocument/2006/relationships/hyperlink" Target="https://www.diodes.com/datasheet/download/B340BQ.pdf" TargetMode="External"/><Relationship Id="rId_hyperlink_96" Type="http://schemas.openxmlformats.org/officeDocument/2006/relationships/hyperlink" Target="https://www.diodes.com/part/view/B340BQ" TargetMode="External"/><Relationship Id="rId_hyperlink_97" Type="http://schemas.openxmlformats.org/officeDocument/2006/relationships/hyperlink" Target="https://www.diodes.com/datasheet/download/B340Q.pdf" TargetMode="External"/><Relationship Id="rId_hyperlink_98" Type="http://schemas.openxmlformats.org/officeDocument/2006/relationships/hyperlink" Target="https://www.diodes.com/part/view/B340Q" TargetMode="External"/><Relationship Id="rId_hyperlink_99" Type="http://schemas.openxmlformats.org/officeDocument/2006/relationships/hyperlink" Target="https://www.diodes.com/datasheet/download/B320AQ+B360AQ.pdf" TargetMode="External"/><Relationship Id="rId_hyperlink_100" Type="http://schemas.openxmlformats.org/officeDocument/2006/relationships/hyperlink" Target="https://www.diodes.com/part/view/B350AQ" TargetMode="External"/><Relationship Id="rId_hyperlink_101" Type="http://schemas.openxmlformats.org/officeDocument/2006/relationships/hyperlink" Target="https://www.diodes.com/datasheet/download/B340BQ.pdf" TargetMode="External"/><Relationship Id="rId_hyperlink_102" Type="http://schemas.openxmlformats.org/officeDocument/2006/relationships/hyperlink" Target="https://www.diodes.com/part/view/B350BQ" TargetMode="External"/><Relationship Id="rId_hyperlink_103" Type="http://schemas.openxmlformats.org/officeDocument/2006/relationships/hyperlink" Target="https://www.diodes.com/datasheet/download/B350Q.pdf" TargetMode="External"/><Relationship Id="rId_hyperlink_104" Type="http://schemas.openxmlformats.org/officeDocument/2006/relationships/hyperlink" Target="https://www.diodes.com/part/view/B350Q" TargetMode="External"/><Relationship Id="rId_hyperlink_105" Type="http://schemas.openxmlformats.org/officeDocument/2006/relationships/hyperlink" Target="https://www.diodes.com/datasheet/download/B320AQ+B360AQ.pdf" TargetMode="External"/><Relationship Id="rId_hyperlink_106" Type="http://schemas.openxmlformats.org/officeDocument/2006/relationships/hyperlink" Target="https://www.diodes.com/part/view/B360AQ" TargetMode="External"/><Relationship Id="rId_hyperlink_107" Type="http://schemas.openxmlformats.org/officeDocument/2006/relationships/hyperlink" Target="https://www.diodes.com/datasheet/download/B360BQ.pdf" TargetMode="External"/><Relationship Id="rId_hyperlink_108" Type="http://schemas.openxmlformats.org/officeDocument/2006/relationships/hyperlink" Target="https://www.diodes.com/part/view/B360BQ" TargetMode="External"/><Relationship Id="rId_hyperlink_109" Type="http://schemas.openxmlformats.org/officeDocument/2006/relationships/hyperlink" Target="https://www.diodes.com/datasheet/download/B360Q.pdf" TargetMode="External"/><Relationship Id="rId_hyperlink_110" Type="http://schemas.openxmlformats.org/officeDocument/2006/relationships/hyperlink" Target="https://www.diodes.com/part/view/B360Q" TargetMode="External"/><Relationship Id="rId_hyperlink_111" Type="http://schemas.openxmlformats.org/officeDocument/2006/relationships/hyperlink" Target="https://www.diodes.com/datasheet/download/B370Q.pdf" TargetMode="External"/><Relationship Id="rId_hyperlink_112" Type="http://schemas.openxmlformats.org/officeDocument/2006/relationships/hyperlink" Target="https://www.diodes.com/part/view/B370Q" TargetMode="External"/><Relationship Id="rId_hyperlink_113" Type="http://schemas.openxmlformats.org/officeDocument/2006/relationships/hyperlink" Target="https://www.diodes.com/datasheet/download/B380BQ.pdf" TargetMode="External"/><Relationship Id="rId_hyperlink_114" Type="http://schemas.openxmlformats.org/officeDocument/2006/relationships/hyperlink" Target="https://www.diodes.com/part/view/B380BQ" TargetMode="External"/><Relationship Id="rId_hyperlink_115" Type="http://schemas.openxmlformats.org/officeDocument/2006/relationships/hyperlink" Target="https://www.diodes.com/datasheet/download/B380Q.pdf" TargetMode="External"/><Relationship Id="rId_hyperlink_116" Type="http://schemas.openxmlformats.org/officeDocument/2006/relationships/hyperlink" Target="https://www.diodes.com/part/view/B380Q" TargetMode="External"/><Relationship Id="rId_hyperlink_117" Type="http://schemas.openxmlformats.org/officeDocument/2006/relationships/hyperlink" Target="https://www.diodes.com/datasheet/download/B390Q.pdf" TargetMode="External"/><Relationship Id="rId_hyperlink_118" Type="http://schemas.openxmlformats.org/officeDocument/2006/relationships/hyperlink" Target="https://www.diodes.com/part/view/B390Q" TargetMode="External"/><Relationship Id="rId_hyperlink_119" Type="http://schemas.openxmlformats.org/officeDocument/2006/relationships/hyperlink" Target="https://www.diodes.com/datasheet/download/B520CQ.pdf" TargetMode="External"/><Relationship Id="rId_hyperlink_120" Type="http://schemas.openxmlformats.org/officeDocument/2006/relationships/hyperlink" Target="https://www.diodes.com/part/view/B520CQ" TargetMode="External"/><Relationship Id="rId_hyperlink_121" Type="http://schemas.openxmlformats.org/officeDocument/2006/relationships/hyperlink" Target="https://www.diodes.com/datasheet/download/B530CQ.pdf" TargetMode="External"/><Relationship Id="rId_hyperlink_122" Type="http://schemas.openxmlformats.org/officeDocument/2006/relationships/hyperlink" Target="https://www.diodes.com/part/view/B530CQ" TargetMode="External"/><Relationship Id="rId_hyperlink_123" Type="http://schemas.openxmlformats.org/officeDocument/2006/relationships/hyperlink" Target="https://www.diodes.com/datasheet/download/B540CQ.pdf" TargetMode="External"/><Relationship Id="rId_hyperlink_124" Type="http://schemas.openxmlformats.org/officeDocument/2006/relationships/hyperlink" Target="https://www.diodes.com/part/view/B540CQ" TargetMode="External"/><Relationship Id="rId_hyperlink_125" Type="http://schemas.openxmlformats.org/officeDocument/2006/relationships/hyperlink" Target="https://www.diodes.com/datasheet/download/B550CQ.pdf" TargetMode="External"/><Relationship Id="rId_hyperlink_126" Type="http://schemas.openxmlformats.org/officeDocument/2006/relationships/hyperlink" Target="https://www.diodes.com/part/view/B550CQ" TargetMode="External"/><Relationship Id="rId_hyperlink_127" Type="http://schemas.openxmlformats.org/officeDocument/2006/relationships/hyperlink" Target="https://www.diodes.com/datasheet/download/B560CQ.pdf" TargetMode="External"/><Relationship Id="rId_hyperlink_128" Type="http://schemas.openxmlformats.org/officeDocument/2006/relationships/hyperlink" Target="https://www.diodes.com/part/view/B560CQ" TargetMode="External"/><Relationship Id="rId_hyperlink_129" Type="http://schemas.openxmlformats.org/officeDocument/2006/relationships/hyperlink" Target="https://www.diodes.com/datasheet/download/BAT1000Q.pdf" TargetMode="External"/><Relationship Id="rId_hyperlink_130" Type="http://schemas.openxmlformats.org/officeDocument/2006/relationships/hyperlink" Target="https://www.diodes.com/part/view/BAT1000Q" TargetMode="External"/><Relationship Id="rId_hyperlink_131" Type="http://schemas.openxmlformats.org/officeDocument/2006/relationships/hyperlink" Target="https://www.diodes.com/datasheet/download/BAT760Q.pdf" TargetMode="External"/><Relationship Id="rId_hyperlink_132" Type="http://schemas.openxmlformats.org/officeDocument/2006/relationships/hyperlink" Target="https://www.diodes.com/part/view/BAT760Q" TargetMode="External"/><Relationship Id="rId_hyperlink_133" Type="http://schemas.openxmlformats.org/officeDocument/2006/relationships/hyperlink" Target="https://www.diodes.com/datasheet/download/DFLS1100.pdf" TargetMode="External"/><Relationship Id="rId_hyperlink_134" Type="http://schemas.openxmlformats.org/officeDocument/2006/relationships/hyperlink" Target="https://www.diodes.com/part/view/DFLS1100Q" TargetMode="External"/><Relationship Id="rId_hyperlink_135" Type="http://schemas.openxmlformats.org/officeDocument/2006/relationships/hyperlink" Target="https://www.diodes.com/datasheet/download/DFLS1150Q.pdf" TargetMode="External"/><Relationship Id="rId_hyperlink_136" Type="http://schemas.openxmlformats.org/officeDocument/2006/relationships/hyperlink" Target="https://www.diodes.com/part/view/DFLS1150Q" TargetMode="External"/><Relationship Id="rId_hyperlink_137" Type="http://schemas.openxmlformats.org/officeDocument/2006/relationships/hyperlink" Target="https://www.diodes.com/datasheet/download/DFLS1200Q.pdf" TargetMode="External"/><Relationship Id="rId_hyperlink_138" Type="http://schemas.openxmlformats.org/officeDocument/2006/relationships/hyperlink" Target="https://www.diodes.com/part/view/DFLS1200Q" TargetMode="External"/><Relationship Id="rId_hyperlink_139" Type="http://schemas.openxmlformats.org/officeDocument/2006/relationships/hyperlink" Target="https://www.diodes.com/datasheet/download/DFLS120LQ.pdf" TargetMode="External"/><Relationship Id="rId_hyperlink_140" Type="http://schemas.openxmlformats.org/officeDocument/2006/relationships/hyperlink" Target="https://www.diodes.com/part/view/DFLS120LQ" TargetMode="External"/><Relationship Id="rId_hyperlink_141" Type="http://schemas.openxmlformats.org/officeDocument/2006/relationships/hyperlink" Target="https://www.diodes.com/datasheet/download/DFLS130LQ.pdf" TargetMode="External"/><Relationship Id="rId_hyperlink_142" Type="http://schemas.openxmlformats.org/officeDocument/2006/relationships/hyperlink" Target="https://www.diodes.com/part/view/DFLS130LQ" TargetMode="External"/><Relationship Id="rId_hyperlink_143" Type="http://schemas.openxmlformats.org/officeDocument/2006/relationships/hyperlink" Target="https://www.diodes.com/datasheet/download/DFLS140LQ.pdf" TargetMode="External"/><Relationship Id="rId_hyperlink_144" Type="http://schemas.openxmlformats.org/officeDocument/2006/relationships/hyperlink" Target="https://www.diodes.com/part/view/DFLS140LQ" TargetMode="External"/><Relationship Id="rId_hyperlink_145" Type="http://schemas.openxmlformats.org/officeDocument/2006/relationships/hyperlink" Target="https://www.diodes.com/datasheet/download/DFLS140Q.pdf" TargetMode="External"/><Relationship Id="rId_hyperlink_146" Type="http://schemas.openxmlformats.org/officeDocument/2006/relationships/hyperlink" Target="https://www.diodes.com/part/view/DFLS140Q" TargetMode="External"/><Relationship Id="rId_hyperlink_147" Type="http://schemas.openxmlformats.org/officeDocument/2006/relationships/hyperlink" Target="https://www.diodes.com/datasheet/download/DFLS160Q.pdf" TargetMode="External"/><Relationship Id="rId_hyperlink_148" Type="http://schemas.openxmlformats.org/officeDocument/2006/relationships/hyperlink" Target="https://www.diodes.com/part/view/DFLS160Q" TargetMode="External"/><Relationship Id="rId_hyperlink_149" Type="http://schemas.openxmlformats.org/officeDocument/2006/relationships/hyperlink" Target="https://www.diodes.com/datasheet/download/DFLS2100Q.pdf" TargetMode="External"/><Relationship Id="rId_hyperlink_150" Type="http://schemas.openxmlformats.org/officeDocument/2006/relationships/hyperlink" Target="https://www.diodes.com/part/view/DFLS2100Q" TargetMode="External"/><Relationship Id="rId_hyperlink_151" Type="http://schemas.openxmlformats.org/officeDocument/2006/relationships/hyperlink" Target="https://www.diodes.com/datasheet/download/DFLS230LQ.pdf" TargetMode="External"/><Relationship Id="rId_hyperlink_152" Type="http://schemas.openxmlformats.org/officeDocument/2006/relationships/hyperlink" Target="https://www.diodes.com/part/view/DFLS230LQ" TargetMode="External"/><Relationship Id="rId_hyperlink_153" Type="http://schemas.openxmlformats.org/officeDocument/2006/relationships/hyperlink" Target="https://www.diodes.com/datasheet/download/DFLS230Q.pdf" TargetMode="External"/><Relationship Id="rId_hyperlink_154" Type="http://schemas.openxmlformats.org/officeDocument/2006/relationships/hyperlink" Target="https://www.diodes.com/part/view/DFLS230Q" TargetMode="External"/><Relationship Id="rId_hyperlink_155" Type="http://schemas.openxmlformats.org/officeDocument/2006/relationships/hyperlink" Target="https://www.diodes.com/datasheet/download/DFLS240LQ.pdf" TargetMode="External"/><Relationship Id="rId_hyperlink_156" Type="http://schemas.openxmlformats.org/officeDocument/2006/relationships/hyperlink" Target="https://www.diodes.com/part/view/DFLS240LQ" TargetMode="External"/><Relationship Id="rId_hyperlink_157" Type="http://schemas.openxmlformats.org/officeDocument/2006/relationships/hyperlink" Target="https://www.diodes.com/datasheet/download/DFLS240Q.pdf" TargetMode="External"/><Relationship Id="rId_hyperlink_158" Type="http://schemas.openxmlformats.org/officeDocument/2006/relationships/hyperlink" Target="https://www.diodes.com/part/view/DFLS240Q" TargetMode="External"/><Relationship Id="rId_hyperlink_159" Type="http://schemas.openxmlformats.org/officeDocument/2006/relationships/hyperlink" Target="https://www.diodes.com/datasheet/download/DFLS260Q.pdf" TargetMode="External"/><Relationship Id="rId_hyperlink_160" Type="http://schemas.openxmlformats.org/officeDocument/2006/relationships/hyperlink" Target="https://www.diodes.com/part/view/DFLS260Q" TargetMode="External"/><Relationship Id="rId_hyperlink_161" Type="http://schemas.openxmlformats.org/officeDocument/2006/relationships/hyperlink" Target="https://www.diodes.com/datasheet/download/PD3S120LQ.pdf" TargetMode="External"/><Relationship Id="rId_hyperlink_162" Type="http://schemas.openxmlformats.org/officeDocument/2006/relationships/hyperlink" Target="https://www.diodes.com/part/view/PD3S120LQ" TargetMode="External"/><Relationship Id="rId_hyperlink_163" Type="http://schemas.openxmlformats.org/officeDocument/2006/relationships/hyperlink" Target="https://www.diodes.com/datasheet/download/PD3S130HQ.pdf" TargetMode="External"/><Relationship Id="rId_hyperlink_164" Type="http://schemas.openxmlformats.org/officeDocument/2006/relationships/hyperlink" Target="https://www.diodes.com/part/view/PD3S130HQ" TargetMode="External"/><Relationship Id="rId_hyperlink_165" Type="http://schemas.openxmlformats.org/officeDocument/2006/relationships/hyperlink" Target="https://www.diodes.com/datasheet/download/PD3S130LQ.pdf" TargetMode="External"/><Relationship Id="rId_hyperlink_166" Type="http://schemas.openxmlformats.org/officeDocument/2006/relationships/hyperlink" Target="https://www.diodes.com/part/view/PD3S130LQ" TargetMode="External"/><Relationship Id="rId_hyperlink_167" Type="http://schemas.openxmlformats.org/officeDocument/2006/relationships/hyperlink" Target="https://www.diodes.com/datasheet/download/PD3S140Q.pdf" TargetMode="External"/><Relationship Id="rId_hyperlink_168" Type="http://schemas.openxmlformats.org/officeDocument/2006/relationships/hyperlink" Target="https://www.diodes.com/part/view/PD3S140Q" TargetMode="External"/><Relationship Id="rId_hyperlink_169" Type="http://schemas.openxmlformats.org/officeDocument/2006/relationships/hyperlink" Target="https://www.diodes.com/datasheet/download/PD3S160Q.pdf" TargetMode="External"/><Relationship Id="rId_hyperlink_170" Type="http://schemas.openxmlformats.org/officeDocument/2006/relationships/hyperlink" Target="https://www.diodes.com/part/view/PD3S160Q" TargetMode="External"/><Relationship Id="rId_hyperlink_171" Type="http://schemas.openxmlformats.org/officeDocument/2006/relationships/hyperlink" Target="https://www.diodes.com/datasheet/download/PD3S220LQ.pdf" TargetMode="External"/><Relationship Id="rId_hyperlink_172" Type="http://schemas.openxmlformats.org/officeDocument/2006/relationships/hyperlink" Target="https://www.diodes.com/part/view/PD3S220LQ" TargetMode="External"/><Relationship Id="rId_hyperlink_173" Type="http://schemas.openxmlformats.org/officeDocument/2006/relationships/hyperlink" Target="https://www.diodes.com/datasheet/download/PD3S230HQ.pdf" TargetMode="External"/><Relationship Id="rId_hyperlink_174" Type="http://schemas.openxmlformats.org/officeDocument/2006/relationships/hyperlink" Target="https://www.diodes.com/part/view/PD3S230HQ" TargetMode="External"/><Relationship Id="rId_hyperlink_175" Type="http://schemas.openxmlformats.org/officeDocument/2006/relationships/hyperlink" Target="https://www.diodes.com/datasheet/download/PD3S230LQ.pdf" TargetMode="External"/><Relationship Id="rId_hyperlink_176" Type="http://schemas.openxmlformats.org/officeDocument/2006/relationships/hyperlink" Target="https://www.diodes.com/part/view/PD3S230LQ" TargetMode="External"/><Relationship Id="rId_hyperlink_177" Type="http://schemas.openxmlformats.org/officeDocument/2006/relationships/hyperlink" Target="https://www.diodes.com/datasheet/download/PDS1040Q.pdf" TargetMode="External"/><Relationship Id="rId_hyperlink_178" Type="http://schemas.openxmlformats.org/officeDocument/2006/relationships/hyperlink" Target="https://www.diodes.com/part/view/PDS1040Q" TargetMode="External"/><Relationship Id="rId_hyperlink_179" Type="http://schemas.openxmlformats.org/officeDocument/2006/relationships/hyperlink" Target="https://www.diodes.com/datasheet/download/PDS1045Q.pdf" TargetMode="External"/><Relationship Id="rId_hyperlink_180" Type="http://schemas.openxmlformats.org/officeDocument/2006/relationships/hyperlink" Target="https://www.diodes.com/part/view/PDS1045Q" TargetMode="External"/><Relationship Id="rId_hyperlink_181" Type="http://schemas.openxmlformats.org/officeDocument/2006/relationships/hyperlink" Target="https://www.diodes.com/datasheet/download/PDS3100Q.pdf" TargetMode="External"/><Relationship Id="rId_hyperlink_182" Type="http://schemas.openxmlformats.org/officeDocument/2006/relationships/hyperlink" Target="https://www.diodes.com/part/view/PDS3100Q" TargetMode="External"/><Relationship Id="rId_hyperlink_183" Type="http://schemas.openxmlformats.org/officeDocument/2006/relationships/hyperlink" Target="https://www.diodes.com/datasheet/download/PDS3200Q.pdf" TargetMode="External"/><Relationship Id="rId_hyperlink_184" Type="http://schemas.openxmlformats.org/officeDocument/2006/relationships/hyperlink" Target="https://www.diodes.com/part/view/PDS3200Q" TargetMode="External"/><Relationship Id="rId_hyperlink_185" Type="http://schemas.openxmlformats.org/officeDocument/2006/relationships/hyperlink" Target="https://www.diodes.com/datasheet/download/PDS340Q.pdf" TargetMode="External"/><Relationship Id="rId_hyperlink_186" Type="http://schemas.openxmlformats.org/officeDocument/2006/relationships/hyperlink" Target="https://www.diodes.com/part/view/PDS340Q" TargetMode="External"/><Relationship Id="rId_hyperlink_187" Type="http://schemas.openxmlformats.org/officeDocument/2006/relationships/hyperlink" Target="https://www.diodes.com/datasheet/download/PDS360Q.pdf" TargetMode="External"/><Relationship Id="rId_hyperlink_188" Type="http://schemas.openxmlformats.org/officeDocument/2006/relationships/hyperlink" Target="https://www.diodes.com/part/view/PDS360Q" TargetMode="External"/><Relationship Id="rId_hyperlink_189" Type="http://schemas.openxmlformats.org/officeDocument/2006/relationships/hyperlink" Target="https://www.diodes.com/datasheet/download/PDS4150Q.pdf" TargetMode="External"/><Relationship Id="rId_hyperlink_190" Type="http://schemas.openxmlformats.org/officeDocument/2006/relationships/hyperlink" Target="https://www.diodes.com/part/view/PDS4150Q" TargetMode="External"/><Relationship Id="rId_hyperlink_191" Type="http://schemas.openxmlformats.org/officeDocument/2006/relationships/hyperlink" Target="https://www.diodes.com/datasheet/download/PDS4200HQ+.pdf" TargetMode="External"/><Relationship Id="rId_hyperlink_192" Type="http://schemas.openxmlformats.org/officeDocument/2006/relationships/hyperlink" Target="https://www.diodes.com/part/view/PDS4200HQ" TargetMode="External"/><Relationship Id="rId_hyperlink_193" Type="http://schemas.openxmlformats.org/officeDocument/2006/relationships/hyperlink" Target="https://www.diodes.com/datasheet/download/PDS5100HQ.pdf" TargetMode="External"/><Relationship Id="rId_hyperlink_194" Type="http://schemas.openxmlformats.org/officeDocument/2006/relationships/hyperlink" Target="https://www.diodes.com/part/view/PDS5100HQ" TargetMode="External"/><Relationship Id="rId_hyperlink_195" Type="http://schemas.openxmlformats.org/officeDocument/2006/relationships/hyperlink" Target="https://www.diodes.com/datasheet/download/PDS5100Q.pdf" TargetMode="External"/><Relationship Id="rId_hyperlink_196" Type="http://schemas.openxmlformats.org/officeDocument/2006/relationships/hyperlink" Target="https://www.diodes.com/part/view/PDS5100Q" TargetMode="External"/><Relationship Id="rId_hyperlink_197" Type="http://schemas.openxmlformats.org/officeDocument/2006/relationships/hyperlink" Target="https://www.diodes.com/datasheet/download/PDS540Q.pdf" TargetMode="External"/><Relationship Id="rId_hyperlink_198" Type="http://schemas.openxmlformats.org/officeDocument/2006/relationships/hyperlink" Target="https://www.diodes.com/part/view/PDS540Q" TargetMode="External"/><Relationship Id="rId_hyperlink_199" Type="http://schemas.openxmlformats.org/officeDocument/2006/relationships/hyperlink" Target="https://www.diodes.com/datasheet/download/PDS560Q.pdf" TargetMode="External"/><Relationship Id="rId_hyperlink_200" Type="http://schemas.openxmlformats.org/officeDocument/2006/relationships/hyperlink" Target="https://www.diodes.com/part/view/PDS560Q" TargetMode="External"/><Relationship Id="rId_hyperlink_201" Type="http://schemas.openxmlformats.org/officeDocument/2006/relationships/hyperlink" Target="https://www.diodes.com/datasheet/download/PDS760Q.pdf" TargetMode="External"/><Relationship Id="rId_hyperlink_202" Type="http://schemas.openxmlformats.org/officeDocument/2006/relationships/hyperlink" Target="https://www.diodes.com/part/view/PDS760Q" TargetMode="External"/><Relationship Id="rId_hyperlink_203" Type="http://schemas.openxmlformats.org/officeDocument/2006/relationships/hyperlink" Target="https://www.diodes.com/datasheet/download/SBR3150SBQ.pdf" TargetMode="External"/><Relationship Id="rId_hyperlink_204" Type="http://schemas.openxmlformats.org/officeDocument/2006/relationships/hyperlink" Target="https://www.diodes.com/part/view/SBR3150SBQ" TargetMode="External"/><Relationship Id="rId_hyperlink_205" Type="http://schemas.openxmlformats.org/officeDocument/2006/relationships/hyperlink" Target="https://www.diodes.com/datasheet/download/SDM05U40CSPQ.pdf" TargetMode="External"/><Relationship Id="rId_hyperlink_206" Type="http://schemas.openxmlformats.org/officeDocument/2006/relationships/hyperlink" Target="https://www.diodes.com/part/view/SDM05U40CSPQ" TargetMode="External"/><Relationship Id="rId_hyperlink_207" Type="http://schemas.openxmlformats.org/officeDocument/2006/relationships/hyperlink" Target="https://www.diodes.com/datasheet/download/SDM160S1FQ.pdf" TargetMode="External"/><Relationship Id="rId_hyperlink_208" Type="http://schemas.openxmlformats.org/officeDocument/2006/relationships/hyperlink" Target="https://www.diodes.com/part/view/SDM160S1FQ" TargetMode="External"/><Relationship Id="rId_hyperlink_209" Type="http://schemas.openxmlformats.org/officeDocument/2006/relationships/hyperlink" Target="https://www.diodes.com/datasheet/download/SDM1M40LP8Q.pdf" TargetMode="External"/><Relationship Id="rId_hyperlink_210" Type="http://schemas.openxmlformats.org/officeDocument/2006/relationships/hyperlink" Target="https://www.diodes.com/part/view/SDM1M40LP8Q" TargetMode="External"/><Relationship Id="rId_hyperlink_211" Type="http://schemas.openxmlformats.org/officeDocument/2006/relationships/hyperlink" Target="https://www.diodes.com/datasheet/download/SDM1U100S1FQ.pdf" TargetMode="External"/><Relationship Id="rId_hyperlink_212" Type="http://schemas.openxmlformats.org/officeDocument/2006/relationships/hyperlink" Target="https://www.diodes.com/part/view/SDM1U100S1FQ" TargetMode="External"/><Relationship Id="rId_hyperlink_213" Type="http://schemas.openxmlformats.org/officeDocument/2006/relationships/hyperlink" Target="https://www.diodes.com/datasheet/download/SDM2100S1FQ.pdf" TargetMode="External"/><Relationship Id="rId_hyperlink_214" Type="http://schemas.openxmlformats.org/officeDocument/2006/relationships/hyperlink" Target="https://www.diodes.com/part/view/SDM2100S1FQ" TargetMode="External"/><Relationship Id="rId_hyperlink_215" Type="http://schemas.openxmlformats.org/officeDocument/2006/relationships/hyperlink" Target="https://www.diodes.com/datasheet/download/ZHCS1000QTA.pdf" TargetMode="External"/><Relationship Id="rId_hyperlink_216" Type="http://schemas.openxmlformats.org/officeDocument/2006/relationships/hyperlink" Target="https://www.diodes.com/part/view/ZHCS1000QTA" TargetMode="External"/><Relationship Id="rId_hyperlink_217" Type="http://schemas.openxmlformats.org/officeDocument/2006/relationships/hyperlink" Target="https://www.diodes.com/datasheet/download/ZHCS500QTA.pdf" TargetMode="External"/><Relationship Id="rId_hyperlink_218" Type="http://schemas.openxmlformats.org/officeDocument/2006/relationships/hyperlink" Target="https://www.diodes.com/part/view/ZHCS500QTA" TargetMode="External"/><Relationship Id="rId_hyperlink_219" Type="http://schemas.openxmlformats.org/officeDocument/2006/relationships/hyperlink" Target="https://www.diodes.com/datasheet/download/ZHCS506Q.pdf" TargetMode="External"/><Relationship Id="rId_hyperlink_220" Type="http://schemas.openxmlformats.org/officeDocument/2006/relationships/hyperlink" Target="https://www.diodes.com/part/view/ZHCS506Q" TargetMode="External"/><Relationship Id="rId_hyperlink_221" Type="http://schemas.openxmlformats.org/officeDocument/2006/relationships/hyperlink" Target="https://www.diodes.com/datasheet/download/ZHCS750QTA.pdf" TargetMode="External"/><Relationship Id="rId_hyperlink_222" Type="http://schemas.openxmlformats.org/officeDocument/2006/relationships/hyperlink" Target="https://www.diodes.com/part/view/ZHCS750QTA" TargetMode="External"/><Relationship Id="rId_hyperlink_223" Type="http://schemas.openxmlformats.org/officeDocument/2006/relationships/hyperlink" Target="https://www.diodes.com/datasheet/download/ZLLS1000QTA.pdf" TargetMode="External"/><Relationship Id="rId_hyperlink_224" Type="http://schemas.openxmlformats.org/officeDocument/2006/relationships/hyperlink" Target="https://www.diodes.com/part/view/ZLLS1000QTA" TargetMode="External"/><Relationship Id="rId_hyperlink_225" Type="http://schemas.openxmlformats.org/officeDocument/2006/relationships/hyperlink" Target="https://www.diodes.com/datasheet/download/ZLLS2000Q.pdf" TargetMode="External"/><Relationship Id="rId_hyperlink_226" Type="http://schemas.openxmlformats.org/officeDocument/2006/relationships/hyperlink" Target="https://www.diodes.com/part/view/ZLLS2000Q" TargetMode="External"/><Relationship Id="rId_hyperlink_227" Type="http://schemas.openxmlformats.org/officeDocument/2006/relationships/hyperlink" Target="https://www.diodes.com/datasheet/download/ZLLS400Q.pdf" TargetMode="External"/><Relationship Id="rId_hyperlink_228" Type="http://schemas.openxmlformats.org/officeDocument/2006/relationships/hyperlink" Target="https://www.diodes.com/part/view/ZLLS400Q" TargetMode="External"/><Relationship Id="rId_hyperlink_229" Type="http://schemas.openxmlformats.org/officeDocument/2006/relationships/hyperlink" Target="https://www.diodes.com/datasheet/download/ZLLS500QTA.pdf" TargetMode="External"/><Relationship Id="rId_hyperlink_230" Type="http://schemas.openxmlformats.org/officeDocument/2006/relationships/hyperlink" Target="https://www.diodes.com/part/view/ZLLS500Q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1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Hyperlink("https://www.diodes.com/datasheet/download/1N5819HWQ.pdf")</f>
        <v>https://www.diodes.com/datasheet/download/1N5819HWQ.pdf</v>
      </c>
      <c r="C2" t="str">
        <f>Hyperlink("https://www.diodes.com/part/view/1N5819HWQ","1N5819HWQ")</f>
        <v>1N5819HWQ</v>
      </c>
      <c r="D2" t="s">
        <v>19</v>
      </c>
      <c r="E2" t="s">
        <v>20</v>
      </c>
      <c r="F2" t="s">
        <v>21</v>
      </c>
      <c r="G2" t="s">
        <v>22</v>
      </c>
      <c r="H2">
        <v>1</v>
      </c>
      <c r="I2">
        <v>90</v>
      </c>
      <c r="J2">
        <v>40</v>
      </c>
      <c r="K2">
        <v>25</v>
      </c>
      <c r="L2">
        <v>0.45</v>
      </c>
      <c r="M2">
        <v>1</v>
      </c>
      <c r="N2">
        <v>1000</v>
      </c>
      <c r="O2">
        <v>40</v>
      </c>
      <c r="P2" t="s">
        <v>23</v>
      </c>
      <c r="Q2">
        <v>50</v>
      </c>
      <c r="R2" t="s">
        <v>24</v>
      </c>
    </row>
    <row r="3" spans="1:18">
      <c r="A3" t="s">
        <v>25</v>
      </c>
      <c r="B3" s="2" t="str">
        <f>Hyperlink("https://www.diodes.com/datasheet/download/B0530WSQ.pdf")</f>
        <v>https://www.diodes.com/datasheet/download/B0530WSQ.pdf</v>
      </c>
      <c r="C3" t="str">
        <f>Hyperlink("https://www.diodes.com/part/view/B0530WSQ","B0530WSQ")</f>
        <v>B0530WSQ</v>
      </c>
      <c r="D3" t="s">
        <v>26</v>
      </c>
      <c r="E3" t="s">
        <v>20</v>
      </c>
      <c r="F3" t="s">
        <v>21</v>
      </c>
      <c r="G3" t="s">
        <v>22</v>
      </c>
      <c r="H3">
        <v>0.5</v>
      </c>
      <c r="I3" t="s">
        <v>23</v>
      </c>
      <c r="J3">
        <v>30</v>
      </c>
      <c r="K3">
        <v>30</v>
      </c>
      <c r="L3">
        <v>0.45</v>
      </c>
      <c r="M3" t="s">
        <v>23</v>
      </c>
      <c r="N3">
        <v>500</v>
      </c>
      <c r="O3">
        <v>30</v>
      </c>
      <c r="P3" t="s">
        <v>23</v>
      </c>
      <c r="Q3">
        <v>58</v>
      </c>
      <c r="R3" t="s">
        <v>27</v>
      </c>
    </row>
    <row r="4" spans="1:18">
      <c r="A4" t="s">
        <v>28</v>
      </c>
      <c r="B4" s="2" t="str">
        <f>Hyperlink("https://www.diodes.com/datasheet/download/B0540WQ.pdf")</f>
        <v>https://www.diodes.com/datasheet/download/B0540WQ.pdf</v>
      </c>
      <c r="C4" t="str">
        <f>Hyperlink("https://www.diodes.com/part/view/B0540WQ","B0540WQ")</f>
        <v>B0540WQ</v>
      </c>
      <c r="D4" t="s">
        <v>29</v>
      </c>
      <c r="E4" t="s">
        <v>20</v>
      </c>
      <c r="F4" t="s">
        <v>21</v>
      </c>
      <c r="G4" t="s">
        <v>22</v>
      </c>
      <c r="H4">
        <v>2</v>
      </c>
      <c r="I4" t="s">
        <v>23</v>
      </c>
      <c r="J4">
        <v>40</v>
      </c>
      <c r="K4">
        <v>5.5</v>
      </c>
      <c r="L4">
        <v>0.5</v>
      </c>
      <c r="M4">
        <v>20</v>
      </c>
      <c r="N4">
        <v>20</v>
      </c>
      <c r="O4">
        <v>40</v>
      </c>
      <c r="P4" t="s">
        <v>23</v>
      </c>
      <c r="Q4">
        <v>200</v>
      </c>
      <c r="R4" t="s">
        <v>24</v>
      </c>
    </row>
    <row r="5" spans="1:18">
      <c r="A5" t="s">
        <v>30</v>
      </c>
      <c r="B5" s="2" t="str">
        <f>Hyperlink("https://www.diodes.com/datasheet/download/B0540WSQ.pdf")</f>
        <v>https://www.diodes.com/datasheet/download/B0540WSQ.pdf</v>
      </c>
      <c r="C5" t="str">
        <f>Hyperlink("https://www.diodes.com/part/view/B0540WSQ","B0540WSQ")</f>
        <v>B0540WSQ</v>
      </c>
      <c r="D5" t="s">
        <v>31</v>
      </c>
      <c r="E5" t="s">
        <v>20</v>
      </c>
      <c r="F5" t="s">
        <v>21</v>
      </c>
      <c r="G5" t="s">
        <v>22</v>
      </c>
      <c r="H5">
        <v>0.5</v>
      </c>
      <c r="J5">
        <v>40</v>
      </c>
      <c r="K5">
        <v>3</v>
      </c>
      <c r="L5">
        <v>0.55</v>
      </c>
      <c r="M5">
        <v>0.5</v>
      </c>
      <c r="N5">
        <v>5</v>
      </c>
      <c r="O5">
        <v>30</v>
      </c>
      <c r="R5" t="s">
        <v>27</v>
      </c>
    </row>
    <row r="6" spans="1:18">
      <c r="A6" t="s">
        <v>32</v>
      </c>
      <c r="B6" s="2" t="str">
        <f>Hyperlink("https://www.diodes.com/datasheet/download/B1100BQ.pdf")</f>
        <v>https://www.diodes.com/datasheet/download/B1100BQ.pdf</v>
      </c>
      <c r="C6" t="str">
        <f>Hyperlink("https://www.diodes.com/part/view/B1100BQ","B1100BQ")</f>
        <v>B1100BQ</v>
      </c>
      <c r="D6" t="s">
        <v>33</v>
      </c>
      <c r="E6" t="s">
        <v>20</v>
      </c>
      <c r="F6" t="s">
        <v>21</v>
      </c>
      <c r="G6" t="s">
        <v>22</v>
      </c>
      <c r="H6">
        <v>1</v>
      </c>
      <c r="I6">
        <v>125</v>
      </c>
      <c r="J6">
        <v>100</v>
      </c>
      <c r="K6">
        <v>30</v>
      </c>
      <c r="L6">
        <v>0.79</v>
      </c>
      <c r="M6">
        <v>1</v>
      </c>
      <c r="N6">
        <v>500</v>
      </c>
      <c r="O6">
        <v>70</v>
      </c>
      <c r="P6" t="s">
        <v>23</v>
      </c>
      <c r="Q6">
        <v>80</v>
      </c>
      <c r="R6" t="s">
        <v>34</v>
      </c>
    </row>
    <row r="7" spans="1:18">
      <c r="A7" t="s">
        <v>35</v>
      </c>
      <c r="B7" s="2" t="str">
        <f>Hyperlink("https://www.diodes.com/datasheet/download/B1100Q.pdf")</f>
        <v>https://www.diodes.com/datasheet/download/B1100Q.pdf</v>
      </c>
      <c r="C7" t="str">
        <f>Hyperlink("https://www.diodes.com/part/view/B1100Q","B1100Q")</f>
        <v>B1100Q</v>
      </c>
      <c r="D7" t="s">
        <v>36</v>
      </c>
      <c r="E7" t="s">
        <v>20</v>
      </c>
      <c r="F7" t="s">
        <v>21</v>
      </c>
      <c r="G7" t="s">
        <v>22</v>
      </c>
      <c r="H7">
        <v>1</v>
      </c>
      <c r="I7">
        <v>125</v>
      </c>
      <c r="J7">
        <v>100</v>
      </c>
      <c r="K7">
        <v>30</v>
      </c>
      <c r="L7">
        <v>0.79</v>
      </c>
      <c r="M7">
        <v>1</v>
      </c>
      <c r="N7">
        <v>500</v>
      </c>
      <c r="O7">
        <v>100</v>
      </c>
      <c r="P7" t="s">
        <v>23</v>
      </c>
      <c r="Q7">
        <v>80</v>
      </c>
      <c r="R7" t="s">
        <v>37</v>
      </c>
    </row>
    <row r="8" spans="1:18">
      <c r="A8" t="s">
        <v>38</v>
      </c>
      <c r="B8" s="2" t="str">
        <f>Hyperlink("https://www.diodes.com/datasheet/download/ds38236.pdf")</f>
        <v>https://www.diodes.com/datasheet/download/ds38236.pdf</v>
      </c>
      <c r="C8" t="str">
        <f>Hyperlink("https://www.diodes.com/part/view/B120BQ","B120BQ")</f>
        <v>B120BQ</v>
      </c>
      <c r="D8" t="s">
        <v>33</v>
      </c>
      <c r="E8" t="s">
        <v>20</v>
      </c>
      <c r="F8" t="s">
        <v>21</v>
      </c>
      <c r="G8" t="s">
        <v>22</v>
      </c>
      <c r="H8">
        <v>1</v>
      </c>
      <c r="I8">
        <v>130</v>
      </c>
      <c r="J8">
        <v>20</v>
      </c>
      <c r="K8">
        <v>30</v>
      </c>
      <c r="L8">
        <v>0.5</v>
      </c>
      <c r="M8">
        <v>1</v>
      </c>
      <c r="N8">
        <v>500</v>
      </c>
      <c r="O8">
        <v>20</v>
      </c>
      <c r="P8" t="s">
        <v>23</v>
      </c>
      <c r="Q8">
        <v>110</v>
      </c>
      <c r="R8" t="s">
        <v>34</v>
      </c>
    </row>
    <row r="9" spans="1:18">
      <c r="A9" t="s">
        <v>39</v>
      </c>
      <c r="B9" s="2" t="str">
        <f>Hyperlink("https://www.diodes.com/datasheet/download/ds38236.pdf")</f>
        <v>https://www.diodes.com/datasheet/download/ds38236.pdf</v>
      </c>
      <c r="C9" t="str">
        <f>Hyperlink("https://www.diodes.com/part/view/B120Q","B120Q")</f>
        <v>B120Q</v>
      </c>
      <c r="D9" t="s">
        <v>33</v>
      </c>
      <c r="E9" t="s">
        <v>20</v>
      </c>
      <c r="F9" t="s">
        <v>21</v>
      </c>
      <c r="G9" t="s">
        <v>22</v>
      </c>
      <c r="H9">
        <v>1</v>
      </c>
      <c r="I9">
        <v>130</v>
      </c>
      <c r="J9">
        <v>20</v>
      </c>
      <c r="K9">
        <v>30</v>
      </c>
      <c r="L9">
        <v>0.5</v>
      </c>
      <c r="M9">
        <v>1</v>
      </c>
      <c r="N9">
        <v>500</v>
      </c>
      <c r="O9">
        <v>20</v>
      </c>
      <c r="P9" t="s">
        <v>23</v>
      </c>
      <c r="Q9">
        <v>110</v>
      </c>
      <c r="R9" t="s">
        <v>37</v>
      </c>
    </row>
    <row r="10" spans="1:18">
      <c r="A10" t="s">
        <v>40</v>
      </c>
      <c r="B10" s="2" t="str">
        <f>Hyperlink("https://www.diodes.com/datasheet/download/ds38236.pdf")</f>
        <v>https://www.diodes.com/datasheet/download/ds38236.pdf</v>
      </c>
      <c r="C10" t="str">
        <f>Hyperlink("https://www.diodes.com/part/view/B130BQ","B130BQ")</f>
        <v>B130BQ</v>
      </c>
      <c r="D10" t="s">
        <v>33</v>
      </c>
      <c r="E10" t="s">
        <v>20</v>
      </c>
      <c r="F10" t="s">
        <v>21</v>
      </c>
      <c r="G10" t="s">
        <v>22</v>
      </c>
      <c r="H10">
        <v>1</v>
      </c>
      <c r="I10">
        <v>130</v>
      </c>
      <c r="J10">
        <v>30</v>
      </c>
      <c r="K10">
        <v>30</v>
      </c>
      <c r="L10">
        <v>0.5</v>
      </c>
      <c r="M10">
        <v>1</v>
      </c>
      <c r="N10">
        <v>500</v>
      </c>
      <c r="O10">
        <v>30</v>
      </c>
      <c r="P10" t="s">
        <v>23</v>
      </c>
      <c r="Q10">
        <v>110</v>
      </c>
      <c r="R10" t="s">
        <v>34</v>
      </c>
    </row>
    <row r="11" spans="1:18">
      <c r="A11" t="s">
        <v>41</v>
      </c>
      <c r="B11" s="2" t="str">
        <f>Hyperlink("https://www.diodes.com/datasheet/download/ds38236.pdf")</f>
        <v>https://www.diodes.com/datasheet/download/ds38236.pdf</v>
      </c>
      <c r="C11" t="str">
        <f>Hyperlink("https://www.diodes.com/part/view/B130Q","B130Q")</f>
        <v>B130Q</v>
      </c>
      <c r="D11" t="s">
        <v>33</v>
      </c>
      <c r="E11" t="s">
        <v>20</v>
      </c>
      <c r="F11" t="s">
        <v>21</v>
      </c>
      <c r="G11" t="s">
        <v>22</v>
      </c>
      <c r="H11">
        <v>1</v>
      </c>
      <c r="I11">
        <v>130</v>
      </c>
      <c r="J11">
        <v>30</v>
      </c>
      <c r="K11">
        <v>30</v>
      </c>
      <c r="L11">
        <v>0.5</v>
      </c>
      <c r="M11">
        <v>1</v>
      </c>
      <c r="N11">
        <v>500</v>
      </c>
      <c r="O11">
        <v>30</v>
      </c>
      <c r="P11" t="s">
        <v>23</v>
      </c>
      <c r="Q11">
        <v>110</v>
      </c>
      <c r="R11" t="s">
        <v>37</v>
      </c>
    </row>
    <row r="12" spans="1:18">
      <c r="A12" t="s">
        <v>42</v>
      </c>
      <c r="B12" s="2" t="str">
        <f>Hyperlink("https://www.diodes.com/datasheet/download/ds38236.pdf")</f>
        <v>https://www.diodes.com/datasheet/download/ds38236.pdf</v>
      </c>
      <c r="C12" t="str">
        <f>Hyperlink("https://www.diodes.com/part/view/B140BQ","B140BQ")</f>
        <v>B140BQ</v>
      </c>
      <c r="D12" t="s">
        <v>19</v>
      </c>
      <c r="E12" t="s">
        <v>20</v>
      </c>
      <c r="F12" t="s">
        <v>21</v>
      </c>
      <c r="G12" t="s">
        <v>22</v>
      </c>
      <c r="H12">
        <v>1</v>
      </c>
      <c r="I12" t="s">
        <v>23</v>
      </c>
      <c r="J12">
        <v>40</v>
      </c>
      <c r="K12">
        <v>30</v>
      </c>
      <c r="L12">
        <v>0.5</v>
      </c>
      <c r="M12">
        <v>1</v>
      </c>
      <c r="N12">
        <v>500</v>
      </c>
      <c r="O12">
        <v>40</v>
      </c>
      <c r="R12" t="s">
        <v>34</v>
      </c>
    </row>
    <row r="13" spans="1:18">
      <c r="A13" t="s">
        <v>43</v>
      </c>
      <c r="B13" s="2" t="str">
        <f>Hyperlink("https://www.diodes.com/datasheet/download/B140HWQ.pdf")</f>
        <v>https://www.diodes.com/datasheet/download/B140HWQ.pdf</v>
      </c>
      <c r="C13" t="str">
        <f>Hyperlink("https://www.diodes.com/part/view/B140HWQ","B140HWQ")</f>
        <v>B140HWQ</v>
      </c>
      <c r="D13" t="s">
        <v>33</v>
      </c>
      <c r="E13" t="s">
        <v>20</v>
      </c>
      <c r="F13" t="s">
        <v>21</v>
      </c>
      <c r="G13" t="s">
        <v>22</v>
      </c>
      <c r="H13">
        <v>1</v>
      </c>
      <c r="I13">
        <v>60</v>
      </c>
      <c r="J13">
        <v>40</v>
      </c>
      <c r="K13">
        <v>16</v>
      </c>
      <c r="L13">
        <v>0.55</v>
      </c>
      <c r="M13">
        <v>1</v>
      </c>
      <c r="N13">
        <v>40</v>
      </c>
      <c r="O13">
        <v>40</v>
      </c>
      <c r="P13" t="s">
        <v>23</v>
      </c>
      <c r="Q13">
        <v>20</v>
      </c>
      <c r="R13" t="s">
        <v>24</v>
      </c>
    </row>
    <row r="14" spans="1:18">
      <c r="A14" t="s">
        <v>44</v>
      </c>
      <c r="B14" s="2" t="str">
        <f>Hyperlink("https://www.diodes.com/datasheet/download/ds38236.pdf")</f>
        <v>https://www.diodes.com/datasheet/download/ds38236.pdf</v>
      </c>
      <c r="C14" t="str">
        <f>Hyperlink("https://www.diodes.com/part/view/B140Q","B140Q")</f>
        <v>B140Q</v>
      </c>
      <c r="D14" t="s">
        <v>19</v>
      </c>
      <c r="E14" t="s">
        <v>20</v>
      </c>
      <c r="F14" t="s">
        <v>21</v>
      </c>
      <c r="G14" t="s">
        <v>22</v>
      </c>
      <c r="H14">
        <v>1</v>
      </c>
      <c r="I14" t="s">
        <v>23</v>
      </c>
      <c r="J14">
        <v>40</v>
      </c>
      <c r="K14">
        <v>30</v>
      </c>
      <c r="L14">
        <v>0.5</v>
      </c>
      <c r="M14">
        <v>1</v>
      </c>
      <c r="N14">
        <v>500</v>
      </c>
      <c r="O14">
        <v>40</v>
      </c>
      <c r="R14" t="s">
        <v>37</v>
      </c>
    </row>
    <row r="15" spans="1:18">
      <c r="A15" t="s">
        <v>45</v>
      </c>
      <c r="B15" s="2" t="str">
        <f>Hyperlink("https://www.diodes.com/datasheet/download/B140WSQ.pdf")</f>
        <v>https://www.diodes.com/datasheet/download/B140WSQ.pdf</v>
      </c>
      <c r="C15" t="str">
        <f>Hyperlink("https://www.diodes.com/part/view/B140WSQ","B140WSQ")</f>
        <v>B140WSQ</v>
      </c>
      <c r="D15" t="s">
        <v>31</v>
      </c>
      <c r="E15" t="s">
        <v>20</v>
      </c>
      <c r="F15" t="s">
        <v>21</v>
      </c>
      <c r="G15" t="s">
        <v>22</v>
      </c>
      <c r="H15">
        <v>1</v>
      </c>
      <c r="J15">
        <v>40</v>
      </c>
      <c r="K15">
        <v>3</v>
      </c>
      <c r="L15">
        <v>0.62</v>
      </c>
      <c r="M15">
        <v>1</v>
      </c>
      <c r="N15">
        <v>50</v>
      </c>
      <c r="O15">
        <v>40</v>
      </c>
      <c r="R15" t="s">
        <v>27</v>
      </c>
    </row>
    <row r="16" spans="1:18">
      <c r="A16" t="s">
        <v>46</v>
      </c>
      <c r="B16" s="2" t="str">
        <f>Hyperlink("https://www.diodes.com/datasheet/download/ds38236.pdf")</f>
        <v>https://www.diodes.com/datasheet/download/ds38236.pdf</v>
      </c>
      <c r="C16" t="str">
        <f>Hyperlink("https://www.diodes.com/part/view/B150BQ","B150BQ")</f>
        <v>B150BQ</v>
      </c>
      <c r="D16" t="s">
        <v>33</v>
      </c>
      <c r="E16" t="s">
        <v>20</v>
      </c>
      <c r="F16" t="s">
        <v>21</v>
      </c>
      <c r="G16" t="s">
        <v>22</v>
      </c>
      <c r="H16">
        <v>1</v>
      </c>
      <c r="I16">
        <v>130</v>
      </c>
      <c r="J16">
        <v>50</v>
      </c>
      <c r="K16">
        <v>30</v>
      </c>
      <c r="L16">
        <v>0.7</v>
      </c>
      <c r="M16">
        <v>1</v>
      </c>
      <c r="N16">
        <v>500</v>
      </c>
      <c r="O16">
        <v>50</v>
      </c>
      <c r="P16" t="s">
        <v>23</v>
      </c>
      <c r="Q16">
        <v>110</v>
      </c>
      <c r="R16" t="s">
        <v>34</v>
      </c>
    </row>
    <row r="17" spans="1:18">
      <c r="A17" t="s">
        <v>47</v>
      </c>
      <c r="B17" s="2" t="str">
        <f>Hyperlink("https://www.diodes.com/datasheet/download/ds38236.pdf")</f>
        <v>https://www.diodes.com/datasheet/download/ds38236.pdf</v>
      </c>
      <c r="C17" t="str">
        <f>Hyperlink("https://www.diodes.com/part/view/B150Q","B150Q")</f>
        <v>B150Q</v>
      </c>
      <c r="D17" t="s">
        <v>19</v>
      </c>
      <c r="E17" t="s">
        <v>20</v>
      </c>
      <c r="F17" t="s">
        <v>21</v>
      </c>
      <c r="G17" t="s">
        <v>22</v>
      </c>
      <c r="H17">
        <v>1</v>
      </c>
      <c r="I17" t="s">
        <v>23</v>
      </c>
      <c r="J17">
        <v>50</v>
      </c>
      <c r="K17">
        <v>30</v>
      </c>
      <c r="L17">
        <v>0.7</v>
      </c>
      <c r="M17">
        <v>1</v>
      </c>
      <c r="N17">
        <v>500</v>
      </c>
      <c r="O17">
        <v>50</v>
      </c>
      <c r="R17" t="s">
        <v>37</v>
      </c>
    </row>
    <row r="18" spans="1:18">
      <c r="A18" t="s">
        <v>48</v>
      </c>
      <c r="B18" s="2" t="str">
        <f>Hyperlink("https://www.diodes.com/datasheet/download/ds38236.pdf")</f>
        <v>https://www.diodes.com/datasheet/download/ds38236.pdf</v>
      </c>
      <c r="C18" t="str">
        <f>Hyperlink("https://www.diodes.com/part/view/B160BQ","B160BQ")</f>
        <v>B160BQ</v>
      </c>
      <c r="D18" t="s">
        <v>33</v>
      </c>
      <c r="E18" t="s">
        <v>20</v>
      </c>
      <c r="F18" t="s">
        <v>21</v>
      </c>
      <c r="G18" t="s">
        <v>22</v>
      </c>
      <c r="H18">
        <v>1</v>
      </c>
      <c r="I18">
        <v>130</v>
      </c>
      <c r="J18">
        <v>60</v>
      </c>
      <c r="K18">
        <v>30</v>
      </c>
      <c r="L18">
        <v>0.7</v>
      </c>
      <c r="M18">
        <v>1</v>
      </c>
      <c r="N18">
        <v>500</v>
      </c>
      <c r="O18">
        <v>60</v>
      </c>
      <c r="P18" t="s">
        <v>23</v>
      </c>
      <c r="Q18">
        <v>110</v>
      </c>
      <c r="R18" t="s">
        <v>34</v>
      </c>
    </row>
    <row r="19" spans="1:18">
      <c r="A19" t="s">
        <v>49</v>
      </c>
      <c r="B19" s="2" t="str">
        <f>Hyperlink("https://www.diodes.com/datasheet/download/ds38236.pdf")</f>
        <v>https://www.diodes.com/datasheet/download/ds38236.pdf</v>
      </c>
      <c r="C19" t="str">
        <f>Hyperlink("https://www.diodes.com/part/view/B160Q","B160Q")</f>
        <v>B160Q</v>
      </c>
      <c r="D19" t="s">
        <v>19</v>
      </c>
      <c r="E19" t="s">
        <v>20</v>
      </c>
      <c r="F19" t="s">
        <v>21</v>
      </c>
      <c r="G19" t="s">
        <v>22</v>
      </c>
      <c r="H19">
        <v>1</v>
      </c>
      <c r="I19" t="s">
        <v>23</v>
      </c>
      <c r="J19">
        <v>60</v>
      </c>
      <c r="K19">
        <v>30</v>
      </c>
      <c r="L19">
        <v>0.7</v>
      </c>
      <c r="M19">
        <v>1</v>
      </c>
      <c r="N19">
        <v>500</v>
      </c>
      <c r="O19">
        <v>60</v>
      </c>
      <c r="R19" t="s">
        <v>37</v>
      </c>
    </row>
    <row r="20" spans="1:18">
      <c r="A20" t="s">
        <v>50</v>
      </c>
      <c r="B20" s="2" t="str">
        <f>Hyperlink("https://www.diodes.com/datasheet/download/B170BQ.pdf")</f>
        <v>https://www.diodes.com/datasheet/download/B170BQ.pdf</v>
      </c>
      <c r="C20" t="str">
        <f>Hyperlink("https://www.diodes.com/part/view/B170BQ","B170BQ")</f>
        <v>B170BQ</v>
      </c>
      <c r="D20" t="s">
        <v>33</v>
      </c>
      <c r="E20" t="s">
        <v>20</v>
      </c>
      <c r="F20" t="s">
        <v>21</v>
      </c>
      <c r="G20" t="s">
        <v>22</v>
      </c>
      <c r="H20">
        <v>1</v>
      </c>
      <c r="I20">
        <v>125</v>
      </c>
      <c r="J20">
        <v>70</v>
      </c>
      <c r="K20">
        <v>30</v>
      </c>
      <c r="L20">
        <v>0.79</v>
      </c>
      <c r="M20">
        <v>1</v>
      </c>
      <c r="N20">
        <v>500</v>
      </c>
      <c r="O20">
        <v>40</v>
      </c>
      <c r="P20" t="s">
        <v>23</v>
      </c>
      <c r="Q20">
        <v>80</v>
      </c>
      <c r="R20" t="s">
        <v>34</v>
      </c>
    </row>
    <row r="21" spans="1:18">
      <c r="A21" t="s">
        <v>51</v>
      </c>
      <c r="B21" s="2" t="str">
        <f>Hyperlink("https://www.diodes.com/datasheet/download/B170Q.pdf")</f>
        <v>https://www.diodes.com/datasheet/download/B170Q.pdf</v>
      </c>
      <c r="C21" t="str">
        <f>Hyperlink("https://www.diodes.com/part/view/B170Q","B170Q")</f>
        <v>B170Q</v>
      </c>
      <c r="D21" t="s">
        <v>36</v>
      </c>
      <c r="E21" t="s">
        <v>20</v>
      </c>
      <c r="F21" t="s">
        <v>21</v>
      </c>
      <c r="G21" t="s">
        <v>22</v>
      </c>
      <c r="H21">
        <v>1</v>
      </c>
      <c r="I21">
        <v>125</v>
      </c>
      <c r="J21">
        <v>70</v>
      </c>
      <c r="K21">
        <v>30</v>
      </c>
      <c r="L21">
        <v>0.79</v>
      </c>
      <c r="M21">
        <v>1</v>
      </c>
      <c r="N21">
        <v>500</v>
      </c>
      <c r="O21">
        <v>70</v>
      </c>
      <c r="P21" t="s">
        <v>23</v>
      </c>
      <c r="Q21">
        <v>80</v>
      </c>
      <c r="R21" t="s">
        <v>37</v>
      </c>
    </row>
    <row r="22" spans="1:18">
      <c r="A22" t="s">
        <v>52</v>
      </c>
      <c r="B22" s="2" t="str">
        <f>Hyperlink("https://www.diodes.com/datasheet/download/B180BQ.pdf")</f>
        <v>https://www.diodes.com/datasheet/download/B180BQ.pdf</v>
      </c>
      <c r="C22" t="str">
        <f>Hyperlink("https://www.diodes.com/part/view/B180BQ","B180BQ")</f>
        <v>B180BQ</v>
      </c>
      <c r="D22" t="s">
        <v>33</v>
      </c>
      <c r="E22" t="s">
        <v>20</v>
      </c>
      <c r="F22" t="s">
        <v>21</v>
      </c>
      <c r="G22" t="s">
        <v>22</v>
      </c>
      <c r="H22">
        <v>1</v>
      </c>
      <c r="I22">
        <v>125</v>
      </c>
      <c r="J22">
        <v>80</v>
      </c>
      <c r="K22">
        <v>30</v>
      </c>
      <c r="L22">
        <v>0.79</v>
      </c>
      <c r="M22">
        <v>1</v>
      </c>
      <c r="N22">
        <v>500</v>
      </c>
      <c r="O22">
        <v>56</v>
      </c>
      <c r="P22" t="s">
        <v>23</v>
      </c>
      <c r="Q22">
        <v>80</v>
      </c>
      <c r="R22" t="s">
        <v>34</v>
      </c>
    </row>
    <row r="23" spans="1:18">
      <c r="A23" t="s">
        <v>53</v>
      </c>
      <c r="B23" s="2" t="str">
        <f>Hyperlink("https://www.diodes.com/datasheet/download/B180Q.pdf")</f>
        <v>https://www.diodes.com/datasheet/download/B180Q.pdf</v>
      </c>
      <c r="C23" t="str">
        <f>Hyperlink("https://www.diodes.com/part/view/B180Q","B180Q")</f>
        <v>B180Q</v>
      </c>
      <c r="D23" t="s">
        <v>36</v>
      </c>
      <c r="E23" t="s">
        <v>20</v>
      </c>
      <c r="F23" t="s">
        <v>21</v>
      </c>
      <c r="G23" t="s">
        <v>22</v>
      </c>
      <c r="H23">
        <v>1</v>
      </c>
      <c r="I23">
        <v>125</v>
      </c>
      <c r="J23">
        <v>80</v>
      </c>
      <c r="K23">
        <v>30</v>
      </c>
      <c r="L23">
        <v>0.79</v>
      </c>
      <c r="M23">
        <v>1</v>
      </c>
      <c r="N23">
        <v>500</v>
      </c>
      <c r="O23">
        <v>80</v>
      </c>
      <c r="P23" t="s">
        <v>23</v>
      </c>
      <c r="Q23">
        <v>80</v>
      </c>
      <c r="R23" t="s">
        <v>37</v>
      </c>
    </row>
    <row r="24" spans="1:18">
      <c r="A24" t="s">
        <v>54</v>
      </c>
      <c r="B24" s="2" t="str">
        <f>Hyperlink("https://www.diodes.com/datasheet/download/B190BQ.pdf")</f>
        <v>https://www.diodes.com/datasheet/download/B190BQ.pdf</v>
      </c>
      <c r="C24" t="str">
        <f>Hyperlink("https://www.diodes.com/part/view/B190BQ","B190BQ")</f>
        <v>B190BQ</v>
      </c>
      <c r="D24" t="s">
        <v>33</v>
      </c>
      <c r="E24" t="s">
        <v>20</v>
      </c>
      <c r="F24" t="s">
        <v>21</v>
      </c>
      <c r="G24" t="s">
        <v>22</v>
      </c>
      <c r="H24">
        <v>1</v>
      </c>
      <c r="I24">
        <v>125</v>
      </c>
      <c r="J24">
        <v>90</v>
      </c>
      <c r="K24">
        <v>30</v>
      </c>
      <c r="L24">
        <v>0.79</v>
      </c>
      <c r="M24">
        <v>1</v>
      </c>
      <c r="N24">
        <v>500</v>
      </c>
      <c r="O24">
        <v>63</v>
      </c>
      <c r="P24" t="s">
        <v>23</v>
      </c>
      <c r="Q24">
        <v>80</v>
      </c>
      <c r="R24" t="s">
        <v>34</v>
      </c>
    </row>
    <row r="25" spans="1:18">
      <c r="A25" t="s">
        <v>55</v>
      </c>
      <c r="B25" s="2" t="str">
        <f>Hyperlink("https://www.diodes.com/datasheet/download/B190Q.pdf")</f>
        <v>https://www.diodes.com/datasheet/download/B190Q.pdf</v>
      </c>
      <c r="C25" t="str">
        <f>Hyperlink("https://www.diodes.com/part/view/B190Q","B190Q")</f>
        <v>B190Q</v>
      </c>
      <c r="D25" t="s">
        <v>36</v>
      </c>
      <c r="E25" t="s">
        <v>20</v>
      </c>
      <c r="F25" t="s">
        <v>21</v>
      </c>
      <c r="G25" t="s">
        <v>22</v>
      </c>
      <c r="H25">
        <v>1</v>
      </c>
      <c r="I25">
        <v>125</v>
      </c>
      <c r="J25">
        <v>90</v>
      </c>
      <c r="K25">
        <v>30</v>
      </c>
      <c r="L25">
        <v>0.79</v>
      </c>
      <c r="M25">
        <v>1</v>
      </c>
      <c r="N25">
        <v>500</v>
      </c>
      <c r="O25">
        <v>90</v>
      </c>
      <c r="P25" t="s">
        <v>23</v>
      </c>
      <c r="Q25">
        <v>80</v>
      </c>
      <c r="R25" t="s">
        <v>37</v>
      </c>
    </row>
    <row r="26" spans="1:18">
      <c r="A26" t="s">
        <v>56</v>
      </c>
      <c r="B26" s="2" t="str">
        <f>Hyperlink("https://www.diodes.com/datasheet/download/B2100AQ.pdf")</f>
        <v>https://www.diodes.com/datasheet/download/B2100AQ.pdf</v>
      </c>
      <c r="C26" t="str">
        <f>Hyperlink("https://www.diodes.com/part/view/B2100AQ","B2100AQ")</f>
        <v>B2100AQ</v>
      </c>
      <c r="D26" t="s">
        <v>57</v>
      </c>
      <c r="E26" t="s">
        <v>20</v>
      </c>
      <c r="F26" t="s">
        <v>21</v>
      </c>
      <c r="G26" t="s">
        <v>22</v>
      </c>
      <c r="H26">
        <v>2</v>
      </c>
      <c r="J26">
        <v>100</v>
      </c>
      <c r="K26">
        <v>50</v>
      </c>
      <c r="L26">
        <v>0.79</v>
      </c>
      <c r="M26">
        <v>2</v>
      </c>
      <c r="N26">
        <v>8</v>
      </c>
      <c r="O26">
        <v>100</v>
      </c>
      <c r="R26" t="s">
        <v>37</v>
      </c>
    </row>
    <row r="27" spans="1:18">
      <c r="A27" t="s">
        <v>58</v>
      </c>
      <c r="B27" s="2" t="str">
        <f>Hyperlink("https://www.diodes.com/datasheet/download/B2100Q.pdf")</f>
        <v>https://www.diodes.com/datasheet/download/B2100Q.pdf</v>
      </c>
      <c r="C27" t="str">
        <f>Hyperlink("https://www.diodes.com/part/view/B2100Q","B2100Q")</f>
        <v>B2100Q</v>
      </c>
      <c r="D27" t="s">
        <v>59</v>
      </c>
      <c r="E27" t="s">
        <v>20</v>
      </c>
      <c r="F27" t="s">
        <v>21</v>
      </c>
      <c r="G27" t="s">
        <v>22</v>
      </c>
      <c r="H27">
        <v>2</v>
      </c>
      <c r="I27">
        <v>125</v>
      </c>
      <c r="J27">
        <v>100</v>
      </c>
      <c r="K27">
        <v>50</v>
      </c>
      <c r="L27">
        <v>0.79</v>
      </c>
      <c r="M27">
        <v>2</v>
      </c>
      <c r="N27">
        <v>7</v>
      </c>
      <c r="O27">
        <v>100</v>
      </c>
      <c r="P27" t="s">
        <v>23</v>
      </c>
      <c r="Q27">
        <v>75</v>
      </c>
      <c r="R27" t="s">
        <v>34</v>
      </c>
    </row>
    <row r="28" spans="1:18">
      <c r="A28" t="s">
        <v>60</v>
      </c>
      <c r="B28" s="2" t="str">
        <f>Hyperlink("https://www.diodes.com/datasheet/download/B220AQ.pdf")</f>
        <v>https://www.diodes.com/datasheet/download/B220AQ.pdf</v>
      </c>
      <c r="C28" t="str">
        <f>Hyperlink("https://www.diodes.com/part/view/B220AQ","B220AQ")</f>
        <v>B220AQ</v>
      </c>
      <c r="D28" t="s">
        <v>59</v>
      </c>
      <c r="E28" t="s">
        <v>20</v>
      </c>
      <c r="F28" t="s">
        <v>21</v>
      </c>
      <c r="G28" t="s">
        <v>22</v>
      </c>
      <c r="H28">
        <v>2</v>
      </c>
      <c r="I28">
        <v>100</v>
      </c>
      <c r="J28">
        <v>20</v>
      </c>
      <c r="K28">
        <v>50</v>
      </c>
      <c r="L28">
        <v>0.5</v>
      </c>
      <c r="M28">
        <v>2</v>
      </c>
      <c r="N28">
        <v>0.5</v>
      </c>
      <c r="O28">
        <v>20</v>
      </c>
      <c r="P28" t="s">
        <v>23</v>
      </c>
      <c r="Q28">
        <v>200</v>
      </c>
      <c r="R28" t="s">
        <v>37</v>
      </c>
    </row>
    <row r="29" spans="1:18">
      <c r="A29" t="s">
        <v>61</v>
      </c>
      <c r="B29" s="2" t="str">
        <f>Hyperlink("https://www.diodes.com/datasheet/download/B220Q.pdf")</f>
        <v>https://www.diodes.com/datasheet/download/B220Q.pdf</v>
      </c>
      <c r="C29" t="str">
        <f>Hyperlink("https://www.diodes.com/part/view/B220Q","B220Q")</f>
        <v>B220Q</v>
      </c>
      <c r="D29" t="s">
        <v>59</v>
      </c>
      <c r="E29" t="s">
        <v>20</v>
      </c>
      <c r="F29" t="s">
        <v>21</v>
      </c>
      <c r="G29" t="s">
        <v>22</v>
      </c>
      <c r="H29">
        <v>2</v>
      </c>
      <c r="I29">
        <v>100</v>
      </c>
      <c r="J29">
        <v>20</v>
      </c>
      <c r="K29">
        <v>50</v>
      </c>
      <c r="L29">
        <v>0.5</v>
      </c>
      <c r="M29">
        <v>2</v>
      </c>
      <c r="N29">
        <v>0.5</v>
      </c>
      <c r="O29">
        <v>20</v>
      </c>
      <c r="P29" t="s">
        <v>23</v>
      </c>
      <c r="Q29">
        <v>200</v>
      </c>
      <c r="R29" t="s">
        <v>34</v>
      </c>
    </row>
    <row r="30" spans="1:18">
      <c r="A30" t="s">
        <v>62</v>
      </c>
      <c r="B30" s="2" t="str">
        <f>Hyperlink("https://www.diodes.com/datasheet/download/B230AQ.pdf")</f>
        <v>https://www.diodes.com/datasheet/download/B230AQ.pdf</v>
      </c>
      <c r="C30" t="str">
        <f>Hyperlink("https://www.diodes.com/part/view/B230AQ","B230AQ")</f>
        <v>B230AQ</v>
      </c>
      <c r="D30" t="s">
        <v>59</v>
      </c>
      <c r="E30" t="s">
        <v>20</v>
      </c>
      <c r="F30" t="s">
        <v>21</v>
      </c>
      <c r="G30" t="s">
        <v>22</v>
      </c>
      <c r="H30">
        <v>2</v>
      </c>
      <c r="I30">
        <v>100</v>
      </c>
      <c r="J30">
        <v>30</v>
      </c>
      <c r="K30">
        <v>50</v>
      </c>
      <c r="L30">
        <v>0.5</v>
      </c>
      <c r="M30">
        <v>2</v>
      </c>
      <c r="N30">
        <v>0.5</v>
      </c>
      <c r="O30">
        <v>30</v>
      </c>
      <c r="P30" t="s">
        <v>23</v>
      </c>
      <c r="Q30">
        <v>200</v>
      </c>
      <c r="R30" t="s">
        <v>37</v>
      </c>
    </row>
    <row r="31" spans="1:18">
      <c r="A31" t="s">
        <v>63</v>
      </c>
      <c r="B31" s="2" t="str">
        <f>Hyperlink("https://www.diodes.com/datasheet/download/B230Q.pdf")</f>
        <v>https://www.diodes.com/datasheet/download/B230Q.pdf</v>
      </c>
      <c r="C31" t="str">
        <f>Hyperlink("https://www.diodes.com/part/view/B230Q","B230Q")</f>
        <v>B230Q</v>
      </c>
      <c r="D31" t="s">
        <v>59</v>
      </c>
      <c r="E31" t="s">
        <v>20</v>
      </c>
      <c r="F31" t="s">
        <v>21</v>
      </c>
      <c r="G31" t="s">
        <v>22</v>
      </c>
      <c r="H31">
        <v>2</v>
      </c>
      <c r="I31">
        <v>100</v>
      </c>
      <c r="J31">
        <v>30</v>
      </c>
      <c r="K31">
        <v>50</v>
      </c>
      <c r="L31">
        <v>0.5</v>
      </c>
      <c r="M31">
        <v>2</v>
      </c>
      <c r="N31">
        <v>0.5</v>
      </c>
      <c r="O31">
        <v>30</v>
      </c>
      <c r="P31" t="s">
        <v>23</v>
      </c>
      <c r="Q31">
        <v>200</v>
      </c>
      <c r="R31" t="s">
        <v>34</v>
      </c>
    </row>
    <row r="32" spans="1:18">
      <c r="A32" t="s">
        <v>64</v>
      </c>
      <c r="B32" s="2" t="str">
        <f>Hyperlink("https://www.diodes.com/datasheet/download/B240AQ.pdf")</f>
        <v>https://www.diodes.com/datasheet/download/B240AQ.pdf</v>
      </c>
      <c r="C32" t="str">
        <f>Hyperlink("https://www.diodes.com/part/view/B240AQ","B240AQ")</f>
        <v>B240AQ</v>
      </c>
      <c r="D32" t="s">
        <v>59</v>
      </c>
      <c r="E32" t="s">
        <v>20</v>
      </c>
      <c r="F32" t="s">
        <v>21</v>
      </c>
      <c r="G32" t="s">
        <v>22</v>
      </c>
      <c r="H32">
        <v>2</v>
      </c>
      <c r="I32">
        <v>100</v>
      </c>
      <c r="J32">
        <v>40</v>
      </c>
      <c r="K32">
        <v>50</v>
      </c>
      <c r="L32">
        <v>0.5</v>
      </c>
      <c r="M32">
        <v>2</v>
      </c>
      <c r="N32">
        <v>0.5</v>
      </c>
      <c r="O32">
        <v>40</v>
      </c>
      <c r="P32" t="s">
        <v>23</v>
      </c>
      <c r="Q32">
        <v>200</v>
      </c>
      <c r="R32" t="s">
        <v>37</v>
      </c>
    </row>
    <row r="33" spans="1:18">
      <c r="A33" t="s">
        <v>65</v>
      </c>
      <c r="B33" s="2" t="str">
        <f>Hyperlink("https://www.diodes.com/datasheet/download/B240Q.pdf")</f>
        <v>https://www.diodes.com/datasheet/download/B240Q.pdf</v>
      </c>
      <c r="C33" t="str">
        <f>Hyperlink("https://www.diodes.com/part/view/B240Q","B240Q")</f>
        <v>B240Q</v>
      </c>
      <c r="D33" t="s">
        <v>66</v>
      </c>
      <c r="E33" t="s">
        <v>20</v>
      </c>
      <c r="F33" t="s">
        <v>21</v>
      </c>
      <c r="G33" t="s">
        <v>22</v>
      </c>
      <c r="H33">
        <v>2</v>
      </c>
      <c r="I33" t="s">
        <v>23</v>
      </c>
      <c r="J33">
        <v>40</v>
      </c>
      <c r="K33">
        <v>50</v>
      </c>
      <c r="L33">
        <v>0.5</v>
      </c>
      <c r="M33">
        <v>2</v>
      </c>
      <c r="N33">
        <v>500</v>
      </c>
      <c r="O33">
        <v>40</v>
      </c>
      <c r="P33" t="s">
        <v>23</v>
      </c>
      <c r="Q33">
        <v>200</v>
      </c>
      <c r="R33" t="s">
        <v>34</v>
      </c>
    </row>
    <row r="34" spans="1:18">
      <c r="A34" t="s">
        <v>67</v>
      </c>
      <c r="B34" s="2" t="str">
        <f>Hyperlink("https://www.diodes.com/datasheet/download/B240S1FQ.pdf")</f>
        <v>https://www.diodes.com/datasheet/download/B240S1FQ.pdf</v>
      </c>
      <c r="C34" t="str">
        <f>Hyperlink("https://www.diodes.com/part/view/B240S1FQ","B240S1FQ")</f>
        <v>B240S1FQ</v>
      </c>
      <c r="D34" t="s">
        <v>68</v>
      </c>
      <c r="E34" t="s">
        <v>20</v>
      </c>
      <c r="F34" t="s">
        <v>21</v>
      </c>
      <c r="G34" t="s">
        <v>22</v>
      </c>
      <c r="H34">
        <v>2</v>
      </c>
      <c r="J34">
        <v>40</v>
      </c>
      <c r="K34">
        <v>50</v>
      </c>
      <c r="L34">
        <v>0.5</v>
      </c>
      <c r="M34">
        <v>2</v>
      </c>
      <c r="N34">
        <v>200</v>
      </c>
      <c r="O34">
        <v>40</v>
      </c>
      <c r="R34" t="s">
        <v>69</v>
      </c>
    </row>
    <row r="35" spans="1:18">
      <c r="A35" t="s">
        <v>70</v>
      </c>
      <c r="B35" s="2" t="str">
        <f>Hyperlink("https://www.diodes.com/datasheet/download/B250AQ.pdf")</f>
        <v>https://www.diodes.com/datasheet/download/B250AQ.pdf</v>
      </c>
      <c r="C35" t="str">
        <f>Hyperlink("https://www.diodes.com/part/view/B250AQ","B250AQ")</f>
        <v>B250AQ</v>
      </c>
      <c r="D35" t="s">
        <v>59</v>
      </c>
      <c r="E35" t="s">
        <v>20</v>
      </c>
      <c r="F35" t="s">
        <v>21</v>
      </c>
      <c r="G35" t="s">
        <v>22</v>
      </c>
      <c r="H35">
        <v>2</v>
      </c>
      <c r="I35">
        <v>100</v>
      </c>
      <c r="J35">
        <v>50</v>
      </c>
      <c r="K35">
        <v>50</v>
      </c>
      <c r="L35">
        <v>0.7</v>
      </c>
      <c r="M35">
        <v>2</v>
      </c>
      <c r="N35">
        <v>0.5</v>
      </c>
      <c r="O35">
        <v>50</v>
      </c>
      <c r="P35" t="s">
        <v>23</v>
      </c>
      <c r="Q35">
        <v>200</v>
      </c>
      <c r="R35" t="s">
        <v>37</v>
      </c>
    </row>
    <row r="36" spans="1:18">
      <c r="A36" t="s">
        <v>71</v>
      </c>
      <c r="B36" s="2" t="str">
        <f>Hyperlink("https://www.diodes.com/datasheet/download/B250Q.pdf")</f>
        <v>https://www.diodes.com/datasheet/download/B250Q.pdf</v>
      </c>
      <c r="C36" t="str">
        <f>Hyperlink("https://www.diodes.com/part/view/B250Q","B250Q")</f>
        <v>B250Q</v>
      </c>
      <c r="D36" t="s">
        <v>66</v>
      </c>
      <c r="E36" t="s">
        <v>20</v>
      </c>
      <c r="F36" t="s">
        <v>21</v>
      </c>
      <c r="G36" t="s">
        <v>22</v>
      </c>
      <c r="H36">
        <v>2</v>
      </c>
      <c r="I36" t="s">
        <v>23</v>
      </c>
      <c r="J36">
        <v>50</v>
      </c>
      <c r="K36">
        <v>50</v>
      </c>
      <c r="L36">
        <v>0.7</v>
      </c>
      <c r="M36">
        <v>2</v>
      </c>
      <c r="N36">
        <v>500</v>
      </c>
      <c r="O36">
        <v>50</v>
      </c>
      <c r="P36" t="s">
        <v>23</v>
      </c>
      <c r="Q36">
        <v>200</v>
      </c>
      <c r="R36" t="s">
        <v>34</v>
      </c>
    </row>
    <row r="37" spans="1:18">
      <c r="A37" t="s">
        <v>72</v>
      </c>
      <c r="B37" s="2" t="str">
        <f>Hyperlink("https://www.diodes.com/datasheet/download/B260AQ.pdf")</f>
        <v>https://www.diodes.com/datasheet/download/B260AQ.pdf</v>
      </c>
      <c r="C37" t="str">
        <f>Hyperlink("https://www.diodes.com/part/view/B260AQ","B260AQ")</f>
        <v>B260AQ</v>
      </c>
      <c r="D37" t="s">
        <v>59</v>
      </c>
      <c r="E37" t="s">
        <v>20</v>
      </c>
      <c r="F37" t="s">
        <v>21</v>
      </c>
      <c r="G37" t="s">
        <v>22</v>
      </c>
      <c r="H37">
        <v>2</v>
      </c>
      <c r="I37">
        <v>100</v>
      </c>
      <c r="J37">
        <v>60</v>
      </c>
      <c r="K37">
        <v>50</v>
      </c>
      <c r="L37">
        <v>0.7</v>
      </c>
      <c r="M37">
        <v>2</v>
      </c>
      <c r="N37">
        <v>0.5</v>
      </c>
      <c r="O37">
        <v>60</v>
      </c>
      <c r="P37" t="s">
        <v>23</v>
      </c>
      <c r="Q37">
        <v>200</v>
      </c>
      <c r="R37" t="s">
        <v>37</v>
      </c>
    </row>
    <row r="38" spans="1:18">
      <c r="A38" t="s">
        <v>73</v>
      </c>
      <c r="B38" s="2" t="str">
        <f>Hyperlink("https://www.diodes.com/datasheet/download/B260Q.pdf")</f>
        <v>https://www.diodes.com/datasheet/download/B260Q.pdf</v>
      </c>
      <c r="C38" t="str">
        <f>Hyperlink("https://www.diodes.com/part/view/B260Q","B260Q")</f>
        <v>B260Q</v>
      </c>
      <c r="D38" t="s">
        <v>74</v>
      </c>
      <c r="E38" t="s">
        <v>20</v>
      </c>
      <c r="F38" t="s">
        <v>21</v>
      </c>
      <c r="G38" t="s">
        <v>22</v>
      </c>
      <c r="H38">
        <v>2</v>
      </c>
      <c r="I38">
        <v>100</v>
      </c>
      <c r="J38">
        <v>60</v>
      </c>
      <c r="K38">
        <v>50</v>
      </c>
      <c r="L38">
        <v>0.7</v>
      </c>
      <c r="M38">
        <v>2</v>
      </c>
      <c r="N38">
        <v>500</v>
      </c>
      <c r="O38">
        <v>60</v>
      </c>
      <c r="P38" t="s">
        <v>23</v>
      </c>
      <c r="Q38">
        <v>200</v>
      </c>
      <c r="R38" t="s">
        <v>34</v>
      </c>
    </row>
    <row r="39" spans="1:18">
      <c r="A39" t="s">
        <v>75</v>
      </c>
      <c r="B39" s="2" t="str">
        <f>Hyperlink("https://www.diodes.com/datasheet/download/B270Q.pdf")</f>
        <v>https://www.diodes.com/datasheet/download/B270Q.pdf</v>
      </c>
      <c r="C39" t="str">
        <f>Hyperlink("https://www.diodes.com/part/view/B270Q","B270Q")</f>
        <v>B270Q</v>
      </c>
      <c r="D39" t="s">
        <v>59</v>
      </c>
      <c r="E39" t="s">
        <v>20</v>
      </c>
      <c r="F39" t="s">
        <v>21</v>
      </c>
      <c r="G39" t="s">
        <v>22</v>
      </c>
      <c r="H39">
        <v>2</v>
      </c>
      <c r="I39">
        <v>125</v>
      </c>
      <c r="J39">
        <v>70</v>
      </c>
      <c r="K39">
        <v>50</v>
      </c>
      <c r="L39">
        <v>0.79</v>
      </c>
      <c r="M39">
        <v>2</v>
      </c>
      <c r="N39">
        <v>7</v>
      </c>
      <c r="O39">
        <v>70</v>
      </c>
      <c r="P39" t="s">
        <v>23</v>
      </c>
      <c r="Q39">
        <v>75</v>
      </c>
      <c r="R39" t="s">
        <v>34</v>
      </c>
    </row>
    <row r="40" spans="1:18">
      <c r="A40" t="s">
        <v>76</v>
      </c>
      <c r="B40" s="2" t="str">
        <f>Hyperlink("https://www.diodes.com/datasheet/download/B280Q.pdf")</f>
        <v>https://www.diodes.com/datasheet/download/B280Q.pdf</v>
      </c>
      <c r="C40" t="str">
        <f>Hyperlink("https://www.diodes.com/part/view/B280Q","B280Q")</f>
        <v>B280Q</v>
      </c>
      <c r="D40" t="s">
        <v>59</v>
      </c>
      <c r="E40" t="s">
        <v>20</v>
      </c>
      <c r="F40" t="s">
        <v>21</v>
      </c>
      <c r="G40" t="s">
        <v>22</v>
      </c>
      <c r="H40">
        <v>2</v>
      </c>
      <c r="I40">
        <v>125</v>
      </c>
      <c r="J40">
        <v>80</v>
      </c>
      <c r="K40">
        <v>50</v>
      </c>
      <c r="L40">
        <v>0.79</v>
      </c>
      <c r="M40">
        <v>2</v>
      </c>
      <c r="N40">
        <v>7</v>
      </c>
      <c r="O40">
        <v>80</v>
      </c>
      <c r="P40" t="s">
        <v>23</v>
      </c>
      <c r="Q40">
        <v>75</v>
      </c>
      <c r="R40" t="s">
        <v>34</v>
      </c>
    </row>
    <row r="41" spans="1:18">
      <c r="A41" t="s">
        <v>77</v>
      </c>
      <c r="B41" s="2" t="str">
        <f>Hyperlink("https://www.diodes.com/datasheet/download/B290Q.pdf")</f>
        <v>https://www.diodes.com/datasheet/download/B290Q.pdf</v>
      </c>
      <c r="C41" t="str">
        <f>Hyperlink("https://www.diodes.com/part/view/B290Q","B290Q")</f>
        <v>B290Q</v>
      </c>
      <c r="D41" t="s">
        <v>59</v>
      </c>
      <c r="E41" t="s">
        <v>20</v>
      </c>
      <c r="F41" t="s">
        <v>21</v>
      </c>
      <c r="G41" t="s">
        <v>22</v>
      </c>
      <c r="H41">
        <v>2</v>
      </c>
      <c r="I41">
        <v>125</v>
      </c>
      <c r="J41">
        <v>90</v>
      </c>
      <c r="K41">
        <v>50</v>
      </c>
      <c r="L41">
        <v>0.79</v>
      </c>
      <c r="M41">
        <v>2</v>
      </c>
      <c r="N41">
        <v>7</v>
      </c>
      <c r="O41">
        <v>90</v>
      </c>
      <c r="P41" t="s">
        <v>23</v>
      </c>
      <c r="Q41">
        <v>75</v>
      </c>
      <c r="R41" t="s">
        <v>34</v>
      </c>
    </row>
    <row r="42" spans="1:18">
      <c r="A42" t="s">
        <v>78</v>
      </c>
      <c r="B42" s="2" t="str">
        <f>Hyperlink("https://www.diodes.com/datasheet/download/B3100BQ.pdf")</f>
        <v>https://www.diodes.com/datasheet/download/B3100BQ.pdf</v>
      </c>
      <c r="C42" t="str">
        <f>Hyperlink("https://www.diodes.com/part/view/B3100BQ","B3100BQ")</f>
        <v>B3100BQ</v>
      </c>
      <c r="D42" t="s">
        <v>79</v>
      </c>
      <c r="E42" t="s">
        <v>20</v>
      </c>
      <c r="F42" t="s">
        <v>21</v>
      </c>
      <c r="G42" t="s">
        <v>22</v>
      </c>
      <c r="H42">
        <v>3</v>
      </c>
      <c r="J42">
        <v>100</v>
      </c>
      <c r="K42">
        <v>80</v>
      </c>
      <c r="L42">
        <v>0.79</v>
      </c>
      <c r="M42">
        <v>3</v>
      </c>
      <c r="N42">
        <v>100</v>
      </c>
      <c r="O42">
        <v>100</v>
      </c>
      <c r="R42" t="s">
        <v>34</v>
      </c>
    </row>
    <row r="43" spans="1:18">
      <c r="A43" t="s">
        <v>80</v>
      </c>
      <c r="B43" s="2" t="str">
        <f>Hyperlink("https://www.diodes.com/datasheet/download/B3100Q.pdf")</f>
        <v>https://www.diodes.com/datasheet/download/B3100Q.pdf</v>
      </c>
      <c r="C43" t="str">
        <f>Hyperlink("https://www.diodes.com/part/view/B3100Q","B3100Q")</f>
        <v>B3100Q</v>
      </c>
      <c r="D43" t="s">
        <v>81</v>
      </c>
      <c r="E43" t="s">
        <v>20</v>
      </c>
      <c r="F43" t="s">
        <v>21</v>
      </c>
      <c r="G43" t="s">
        <v>22</v>
      </c>
      <c r="H43">
        <v>3</v>
      </c>
      <c r="I43">
        <v>100</v>
      </c>
      <c r="J43">
        <v>50</v>
      </c>
      <c r="K43">
        <v>100</v>
      </c>
      <c r="L43">
        <v>0.79</v>
      </c>
      <c r="M43">
        <v>3</v>
      </c>
      <c r="N43">
        <v>0.5</v>
      </c>
      <c r="O43">
        <v>100</v>
      </c>
      <c r="P43" t="s">
        <v>23</v>
      </c>
      <c r="Q43">
        <v>100</v>
      </c>
      <c r="R43" t="s">
        <v>82</v>
      </c>
    </row>
    <row r="44" spans="1:18">
      <c r="A44" t="s">
        <v>83</v>
      </c>
      <c r="B44" s="2" t="str">
        <f>Hyperlink("https://www.diodes.com/datasheet/download/B320AQ+B360AQ.pdf")</f>
        <v>https://www.diodes.com/datasheet/download/B320AQ+B360AQ.pdf</v>
      </c>
      <c r="C44" t="str">
        <f>Hyperlink("https://www.diodes.com/part/view/B320AQ","B320AQ")</f>
        <v>B320AQ</v>
      </c>
      <c r="D44" t="s">
        <v>84</v>
      </c>
      <c r="E44" t="s">
        <v>20</v>
      </c>
      <c r="F44" t="s">
        <v>21</v>
      </c>
      <c r="G44" t="s">
        <v>22</v>
      </c>
      <c r="H44">
        <v>3</v>
      </c>
      <c r="I44" t="s">
        <v>23</v>
      </c>
      <c r="J44">
        <v>20</v>
      </c>
      <c r="K44">
        <v>80</v>
      </c>
      <c r="L44">
        <v>0.5</v>
      </c>
      <c r="M44">
        <v>3</v>
      </c>
      <c r="N44">
        <v>500</v>
      </c>
      <c r="O44">
        <v>20</v>
      </c>
      <c r="Q44">
        <v>200</v>
      </c>
      <c r="R44" t="s">
        <v>37</v>
      </c>
    </row>
    <row r="45" spans="1:18">
      <c r="A45" t="s">
        <v>85</v>
      </c>
      <c r="B45" s="2" t="str">
        <f>Hyperlink("https://www.diodes.com/datasheet/download/B320Q.pdf")</f>
        <v>https://www.diodes.com/datasheet/download/B320Q.pdf</v>
      </c>
      <c r="C45" t="str">
        <f>Hyperlink("https://www.diodes.com/part/view/B320Q","B320Q")</f>
        <v>B320Q</v>
      </c>
      <c r="D45" t="s">
        <v>86</v>
      </c>
      <c r="E45" t="s">
        <v>20</v>
      </c>
      <c r="F45" t="s">
        <v>21</v>
      </c>
      <c r="G45" t="s">
        <v>22</v>
      </c>
      <c r="H45">
        <v>3</v>
      </c>
      <c r="I45">
        <v>100</v>
      </c>
      <c r="J45">
        <v>20</v>
      </c>
      <c r="K45">
        <v>100</v>
      </c>
      <c r="L45">
        <v>0.5</v>
      </c>
      <c r="M45">
        <v>3</v>
      </c>
      <c r="N45">
        <v>0.5</v>
      </c>
      <c r="O45">
        <v>20</v>
      </c>
      <c r="P45" t="s">
        <v>23</v>
      </c>
      <c r="Q45">
        <v>200</v>
      </c>
      <c r="R45" t="s">
        <v>82</v>
      </c>
    </row>
    <row r="46" spans="1:18">
      <c r="A46" t="s">
        <v>87</v>
      </c>
      <c r="B46" s="2" t="str">
        <f>Hyperlink("https://www.diodes.com/datasheet/download/B320AQ+B360AQ.pdf")</f>
        <v>https://www.diodes.com/datasheet/download/B320AQ+B360AQ.pdf</v>
      </c>
      <c r="C46" t="str">
        <f>Hyperlink("https://www.diodes.com/part/view/B330AQ","B330AQ")</f>
        <v>B330AQ</v>
      </c>
      <c r="D46" t="s">
        <v>84</v>
      </c>
      <c r="E46" t="s">
        <v>20</v>
      </c>
      <c r="F46" t="s">
        <v>21</v>
      </c>
      <c r="G46" t="s">
        <v>22</v>
      </c>
      <c r="H46">
        <v>3</v>
      </c>
      <c r="I46" t="s">
        <v>23</v>
      </c>
      <c r="J46">
        <v>30</v>
      </c>
      <c r="K46">
        <v>80</v>
      </c>
      <c r="L46">
        <v>0.5</v>
      </c>
      <c r="M46">
        <v>3</v>
      </c>
      <c r="N46">
        <v>500</v>
      </c>
      <c r="O46">
        <v>30</v>
      </c>
      <c r="Q46">
        <v>200</v>
      </c>
      <c r="R46" t="s">
        <v>37</v>
      </c>
    </row>
    <row r="47" spans="1:18">
      <c r="A47" t="s">
        <v>88</v>
      </c>
      <c r="B47" s="2" t="str">
        <f>Hyperlink("https://www.diodes.com/datasheet/download/B330Q.pdf")</f>
        <v>https://www.diodes.com/datasheet/download/B330Q.pdf</v>
      </c>
      <c r="C47" t="str">
        <f>Hyperlink("https://www.diodes.com/part/view/B330Q","B330Q")</f>
        <v>B330Q</v>
      </c>
      <c r="D47" t="s">
        <v>86</v>
      </c>
      <c r="E47" t="s">
        <v>20</v>
      </c>
      <c r="F47" t="s">
        <v>21</v>
      </c>
      <c r="G47" t="s">
        <v>22</v>
      </c>
      <c r="H47">
        <v>3</v>
      </c>
      <c r="I47">
        <v>100</v>
      </c>
      <c r="J47">
        <v>30</v>
      </c>
      <c r="K47">
        <v>100</v>
      </c>
      <c r="L47">
        <v>0.5</v>
      </c>
      <c r="M47">
        <v>3</v>
      </c>
      <c r="N47">
        <v>0.5</v>
      </c>
      <c r="O47">
        <v>30</v>
      </c>
      <c r="P47" t="s">
        <v>23</v>
      </c>
      <c r="Q47">
        <v>200</v>
      </c>
      <c r="R47" t="s">
        <v>82</v>
      </c>
    </row>
    <row r="48" spans="1:18">
      <c r="A48" t="s">
        <v>89</v>
      </c>
      <c r="B48" s="2" t="str">
        <f>Hyperlink("https://www.diodes.com/datasheet/download/B320AQ+B360AQ.pdf")</f>
        <v>https://www.diodes.com/datasheet/download/B320AQ+B360AQ.pdf</v>
      </c>
      <c r="C48" t="str">
        <f>Hyperlink("https://www.diodes.com/part/view/B340AQ","B340AQ")</f>
        <v>B340AQ</v>
      </c>
      <c r="D48" t="s">
        <v>84</v>
      </c>
      <c r="E48" t="s">
        <v>20</v>
      </c>
      <c r="F48" t="s">
        <v>21</v>
      </c>
      <c r="G48" t="s">
        <v>22</v>
      </c>
      <c r="H48">
        <v>3</v>
      </c>
      <c r="I48">
        <v>100</v>
      </c>
      <c r="J48">
        <v>40</v>
      </c>
      <c r="K48">
        <v>80</v>
      </c>
      <c r="L48">
        <v>0.5</v>
      </c>
      <c r="M48">
        <v>3</v>
      </c>
      <c r="N48">
        <v>500</v>
      </c>
      <c r="O48">
        <v>40</v>
      </c>
      <c r="R48" t="s">
        <v>37</v>
      </c>
    </row>
    <row r="49" spans="1:18">
      <c r="A49" t="s">
        <v>90</v>
      </c>
      <c r="B49" s="2" t="str">
        <f>Hyperlink("https://www.diodes.com/datasheet/download/B340BQ.pdf")</f>
        <v>https://www.diodes.com/datasheet/download/B340BQ.pdf</v>
      </c>
      <c r="C49" t="str">
        <f>Hyperlink("https://www.diodes.com/part/view/B340BQ","B340BQ")</f>
        <v>B340BQ</v>
      </c>
      <c r="D49" t="s">
        <v>86</v>
      </c>
      <c r="E49" t="s">
        <v>20</v>
      </c>
      <c r="F49" t="s">
        <v>21</v>
      </c>
      <c r="G49" t="s">
        <v>22</v>
      </c>
      <c r="H49">
        <v>3</v>
      </c>
      <c r="I49" t="s">
        <v>23</v>
      </c>
      <c r="J49">
        <v>40</v>
      </c>
      <c r="K49">
        <v>100</v>
      </c>
      <c r="L49">
        <v>0.5</v>
      </c>
      <c r="M49">
        <v>3</v>
      </c>
      <c r="N49">
        <v>500</v>
      </c>
      <c r="O49">
        <v>40</v>
      </c>
      <c r="P49" t="s">
        <v>23</v>
      </c>
      <c r="Q49">
        <v>200</v>
      </c>
      <c r="R49" t="s">
        <v>34</v>
      </c>
    </row>
    <row r="50" spans="1:18">
      <c r="A50" t="s">
        <v>91</v>
      </c>
      <c r="B50" s="2" t="str">
        <f>Hyperlink("https://www.diodes.com/datasheet/download/B340Q.pdf")</f>
        <v>https://www.diodes.com/datasheet/download/B340Q.pdf</v>
      </c>
      <c r="C50" t="str">
        <f>Hyperlink("https://www.diodes.com/part/view/B340Q","B340Q")</f>
        <v>B340Q</v>
      </c>
      <c r="D50" t="s">
        <v>86</v>
      </c>
      <c r="E50" t="s">
        <v>20</v>
      </c>
      <c r="F50" t="s">
        <v>21</v>
      </c>
      <c r="G50" t="s">
        <v>22</v>
      </c>
      <c r="H50">
        <v>3</v>
      </c>
      <c r="I50">
        <v>100</v>
      </c>
      <c r="J50">
        <v>40</v>
      </c>
      <c r="K50">
        <v>100</v>
      </c>
      <c r="L50">
        <v>0.5</v>
      </c>
      <c r="M50">
        <v>3</v>
      </c>
      <c r="N50">
        <v>500</v>
      </c>
      <c r="O50">
        <v>40</v>
      </c>
      <c r="P50" t="s">
        <v>23</v>
      </c>
      <c r="Q50">
        <v>200</v>
      </c>
      <c r="R50" t="s">
        <v>82</v>
      </c>
    </row>
    <row r="51" spans="1:18">
      <c r="A51" t="s">
        <v>92</v>
      </c>
      <c r="B51" s="2" t="str">
        <f>Hyperlink("https://www.diodes.com/datasheet/download/B320AQ+B360AQ.pdf")</f>
        <v>https://www.diodes.com/datasheet/download/B320AQ+B360AQ.pdf</v>
      </c>
      <c r="C51" t="str">
        <f>Hyperlink("https://www.diodes.com/part/view/B350AQ","B350AQ")</f>
        <v>B350AQ</v>
      </c>
      <c r="D51" t="s">
        <v>84</v>
      </c>
      <c r="E51" t="s">
        <v>20</v>
      </c>
      <c r="F51" t="s">
        <v>21</v>
      </c>
      <c r="G51" t="s">
        <v>22</v>
      </c>
      <c r="H51">
        <v>3</v>
      </c>
      <c r="I51" t="s">
        <v>23</v>
      </c>
      <c r="J51">
        <v>50</v>
      </c>
      <c r="K51">
        <v>80</v>
      </c>
      <c r="L51">
        <v>0.7</v>
      </c>
      <c r="M51">
        <v>3</v>
      </c>
      <c r="N51">
        <v>500</v>
      </c>
      <c r="O51">
        <v>50</v>
      </c>
      <c r="Q51">
        <v>200</v>
      </c>
      <c r="R51" t="s">
        <v>37</v>
      </c>
    </row>
    <row r="52" spans="1:18">
      <c r="A52" t="s">
        <v>93</v>
      </c>
      <c r="B52" s="2" t="str">
        <f>Hyperlink("https://www.diodes.com/datasheet/download/B340BQ.pdf")</f>
        <v>https://www.diodes.com/datasheet/download/B340BQ.pdf</v>
      </c>
      <c r="C52" t="str">
        <f>Hyperlink("https://www.diodes.com/part/view/B350BQ","B350BQ")</f>
        <v>B350BQ</v>
      </c>
      <c r="D52" t="s">
        <v>84</v>
      </c>
      <c r="E52" t="s">
        <v>20</v>
      </c>
      <c r="F52" t="s">
        <v>21</v>
      </c>
      <c r="G52" t="s">
        <v>22</v>
      </c>
      <c r="H52">
        <v>3</v>
      </c>
      <c r="I52">
        <v>100</v>
      </c>
      <c r="J52">
        <v>50</v>
      </c>
      <c r="K52">
        <v>100</v>
      </c>
      <c r="L52">
        <v>0.7</v>
      </c>
      <c r="M52">
        <v>3</v>
      </c>
      <c r="N52">
        <v>5</v>
      </c>
      <c r="O52">
        <v>50</v>
      </c>
      <c r="Q52">
        <v>200</v>
      </c>
      <c r="R52" t="s">
        <v>34</v>
      </c>
    </row>
    <row r="53" spans="1:18">
      <c r="A53" t="s">
        <v>94</v>
      </c>
      <c r="B53" s="2" t="str">
        <f>Hyperlink("https://www.diodes.com/datasheet/download/B350Q.pdf")</f>
        <v>https://www.diodes.com/datasheet/download/B350Q.pdf</v>
      </c>
      <c r="C53" t="str">
        <f>Hyperlink("https://www.diodes.com/part/view/B350Q","B350Q")</f>
        <v>B350Q</v>
      </c>
      <c r="D53" t="s">
        <v>86</v>
      </c>
      <c r="E53" t="s">
        <v>20</v>
      </c>
      <c r="F53" t="s">
        <v>21</v>
      </c>
      <c r="G53" t="s">
        <v>22</v>
      </c>
      <c r="H53">
        <v>3</v>
      </c>
      <c r="I53">
        <v>100</v>
      </c>
      <c r="J53">
        <v>50</v>
      </c>
      <c r="K53">
        <v>100</v>
      </c>
      <c r="L53">
        <v>0.7</v>
      </c>
      <c r="M53">
        <v>3</v>
      </c>
      <c r="N53">
        <v>0.5</v>
      </c>
      <c r="O53">
        <v>50</v>
      </c>
      <c r="P53" t="s">
        <v>23</v>
      </c>
      <c r="Q53">
        <v>200</v>
      </c>
      <c r="R53" t="s">
        <v>82</v>
      </c>
    </row>
    <row r="54" spans="1:18">
      <c r="A54" t="s">
        <v>95</v>
      </c>
      <c r="B54" s="2" t="str">
        <f>Hyperlink("https://www.diodes.com/datasheet/download/B320AQ+B360AQ.pdf")</f>
        <v>https://www.diodes.com/datasheet/download/B320AQ+B360AQ.pdf</v>
      </c>
      <c r="C54" t="str">
        <f>Hyperlink("https://www.diodes.com/part/view/B360AQ","B360AQ")</f>
        <v>B360AQ</v>
      </c>
      <c r="D54" t="s">
        <v>84</v>
      </c>
      <c r="E54" t="s">
        <v>20</v>
      </c>
      <c r="F54" t="s">
        <v>21</v>
      </c>
      <c r="G54" t="s">
        <v>22</v>
      </c>
      <c r="H54">
        <v>3</v>
      </c>
      <c r="I54" t="s">
        <v>23</v>
      </c>
      <c r="J54">
        <v>60</v>
      </c>
      <c r="K54">
        <v>80</v>
      </c>
      <c r="L54">
        <v>0.7</v>
      </c>
      <c r="M54">
        <v>3</v>
      </c>
      <c r="N54">
        <v>500</v>
      </c>
      <c r="O54">
        <v>60</v>
      </c>
      <c r="Q54">
        <v>200</v>
      </c>
      <c r="R54" t="s">
        <v>37</v>
      </c>
    </row>
    <row r="55" spans="1:18">
      <c r="A55" t="s">
        <v>96</v>
      </c>
      <c r="B55" s="2" t="str">
        <f>Hyperlink("https://www.diodes.com/datasheet/download/B360BQ.pdf")</f>
        <v>https://www.diodes.com/datasheet/download/B360BQ.pdf</v>
      </c>
      <c r="C55" t="str">
        <f>Hyperlink("https://www.diodes.com/part/view/B360BQ","B360BQ")</f>
        <v>B360BQ</v>
      </c>
      <c r="D55" t="s">
        <v>86</v>
      </c>
      <c r="E55" t="s">
        <v>20</v>
      </c>
      <c r="F55" t="s">
        <v>21</v>
      </c>
      <c r="G55" t="s">
        <v>22</v>
      </c>
      <c r="H55">
        <v>3</v>
      </c>
      <c r="I55">
        <v>100</v>
      </c>
      <c r="J55">
        <v>60</v>
      </c>
      <c r="K55">
        <v>100</v>
      </c>
      <c r="L55">
        <v>0.7</v>
      </c>
      <c r="M55">
        <v>3</v>
      </c>
      <c r="N55">
        <v>500</v>
      </c>
      <c r="O55">
        <v>60</v>
      </c>
      <c r="P55" t="s">
        <v>23</v>
      </c>
      <c r="Q55">
        <v>200</v>
      </c>
      <c r="R55" t="s">
        <v>34</v>
      </c>
    </row>
    <row r="56" spans="1:18">
      <c r="A56" t="s">
        <v>97</v>
      </c>
      <c r="B56" s="2" t="str">
        <f>Hyperlink("https://www.diodes.com/datasheet/download/B360Q.pdf")</f>
        <v>https://www.diodes.com/datasheet/download/B360Q.pdf</v>
      </c>
      <c r="C56" t="str">
        <f>Hyperlink("https://www.diodes.com/part/view/B360Q","B360Q")</f>
        <v>B360Q</v>
      </c>
      <c r="D56" t="s">
        <v>86</v>
      </c>
      <c r="E56" t="s">
        <v>20</v>
      </c>
      <c r="F56" t="s">
        <v>21</v>
      </c>
      <c r="G56" t="s">
        <v>22</v>
      </c>
      <c r="H56">
        <v>3</v>
      </c>
      <c r="I56">
        <v>100</v>
      </c>
      <c r="J56">
        <v>60</v>
      </c>
      <c r="K56">
        <v>125</v>
      </c>
      <c r="L56">
        <v>0.7</v>
      </c>
      <c r="M56">
        <v>3</v>
      </c>
      <c r="N56">
        <v>500</v>
      </c>
      <c r="O56">
        <v>60</v>
      </c>
      <c r="P56" t="s">
        <v>23</v>
      </c>
      <c r="Q56">
        <v>200</v>
      </c>
      <c r="R56" t="s">
        <v>82</v>
      </c>
    </row>
    <row r="57" spans="1:18">
      <c r="A57" t="s">
        <v>98</v>
      </c>
      <c r="B57" s="2" t="str">
        <f>Hyperlink("https://www.diodes.com/datasheet/download/B370Q.pdf")</f>
        <v>https://www.diodes.com/datasheet/download/B370Q.pdf</v>
      </c>
      <c r="C57" t="str">
        <f>Hyperlink("https://www.diodes.com/part/view/B370Q","B370Q")</f>
        <v>B370Q</v>
      </c>
      <c r="D57" t="s">
        <v>81</v>
      </c>
      <c r="E57" t="s">
        <v>20</v>
      </c>
      <c r="F57" t="s">
        <v>21</v>
      </c>
      <c r="G57" t="s">
        <v>22</v>
      </c>
      <c r="H57">
        <v>3</v>
      </c>
      <c r="I57">
        <v>100</v>
      </c>
      <c r="J57">
        <v>20</v>
      </c>
      <c r="K57">
        <v>100</v>
      </c>
      <c r="L57">
        <v>0.79</v>
      </c>
      <c r="M57">
        <v>3</v>
      </c>
      <c r="N57">
        <v>0.5</v>
      </c>
      <c r="O57">
        <v>70</v>
      </c>
      <c r="P57" t="s">
        <v>23</v>
      </c>
      <c r="Q57">
        <v>100</v>
      </c>
      <c r="R57" t="s">
        <v>82</v>
      </c>
    </row>
    <row r="58" spans="1:18">
      <c r="A58" t="s">
        <v>99</v>
      </c>
      <c r="B58" s="2" t="str">
        <f>Hyperlink("https://www.diodes.com/datasheet/download/B380BQ.pdf")</f>
        <v>https://www.diodes.com/datasheet/download/B380BQ.pdf</v>
      </c>
      <c r="C58" t="str">
        <f>Hyperlink("https://www.diodes.com/part/view/B380BQ","B380BQ")</f>
        <v>B380BQ</v>
      </c>
      <c r="D58" t="s">
        <v>79</v>
      </c>
      <c r="E58" t="s">
        <v>20</v>
      </c>
      <c r="F58" t="s">
        <v>21</v>
      </c>
      <c r="G58" t="s">
        <v>22</v>
      </c>
      <c r="H58">
        <v>3</v>
      </c>
      <c r="J58">
        <v>100</v>
      </c>
      <c r="K58">
        <v>80</v>
      </c>
      <c r="L58">
        <v>0.79</v>
      </c>
      <c r="M58">
        <v>3</v>
      </c>
      <c r="N58">
        <v>100</v>
      </c>
      <c r="O58">
        <v>100</v>
      </c>
      <c r="R58" t="s">
        <v>34</v>
      </c>
    </row>
    <row r="59" spans="1:18">
      <c r="A59" t="s">
        <v>100</v>
      </c>
      <c r="B59" s="2" t="str">
        <f>Hyperlink("https://www.diodes.com/datasheet/download/B380Q.pdf")</f>
        <v>https://www.diodes.com/datasheet/download/B380Q.pdf</v>
      </c>
      <c r="C59" t="str">
        <f>Hyperlink("https://www.diodes.com/part/view/B380Q","B380Q")</f>
        <v>B380Q</v>
      </c>
      <c r="D59" t="s">
        <v>81</v>
      </c>
      <c r="E59" t="s">
        <v>20</v>
      </c>
      <c r="F59" t="s">
        <v>21</v>
      </c>
      <c r="G59" t="s">
        <v>22</v>
      </c>
      <c r="H59">
        <v>3</v>
      </c>
      <c r="I59">
        <v>100</v>
      </c>
      <c r="J59">
        <v>30</v>
      </c>
      <c r="K59">
        <v>100</v>
      </c>
      <c r="L59">
        <v>0.79</v>
      </c>
      <c r="M59">
        <v>3</v>
      </c>
      <c r="N59">
        <v>0.5</v>
      </c>
      <c r="O59">
        <v>80</v>
      </c>
      <c r="P59" t="s">
        <v>23</v>
      </c>
      <c r="Q59">
        <v>100</v>
      </c>
      <c r="R59" t="s">
        <v>82</v>
      </c>
    </row>
    <row r="60" spans="1:18">
      <c r="A60" t="s">
        <v>101</v>
      </c>
      <c r="B60" s="2" t="str">
        <f>Hyperlink("https://www.diodes.com/datasheet/download/B390Q.pdf")</f>
        <v>https://www.diodes.com/datasheet/download/B390Q.pdf</v>
      </c>
      <c r="C60" t="str">
        <f>Hyperlink("https://www.diodes.com/part/view/B390Q","B390Q")</f>
        <v>B390Q</v>
      </c>
      <c r="D60" t="s">
        <v>81</v>
      </c>
      <c r="E60" t="s">
        <v>20</v>
      </c>
      <c r="F60" t="s">
        <v>21</v>
      </c>
      <c r="G60" t="s">
        <v>22</v>
      </c>
      <c r="H60">
        <v>3</v>
      </c>
      <c r="I60">
        <v>100</v>
      </c>
      <c r="J60">
        <v>40</v>
      </c>
      <c r="K60">
        <v>100</v>
      </c>
      <c r="L60">
        <v>0.79</v>
      </c>
      <c r="M60">
        <v>3</v>
      </c>
      <c r="N60">
        <v>0.5</v>
      </c>
      <c r="O60">
        <v>90</v>
      </c>
      <c r="P60" t="s">
        <v>23</v>
      </c>
      <c r="Q60">
        <v>100</v>
      </c>
      <c r="R60" t="s">
        <v>82</v>
      </c>
    </row>
    <row r="61" spans="1:18">
      <c r="A61" t="s">
        <v>102</v>
      </c>
      <c r="B61" s="2" t="str">
        <f>Hyperlink("https://www.diodes.com/datasheet/download/B520CQ.pdf")</f>
        <v>https://www.diodes.com/datasheet/download/B520CQ.pdf</v>
      </c>
      <c r="C61" t="str">
        <f>Hyperlink("https://www.diodes.com/part/view/B520CQ","B520CQ")</f>
        <v>B520CQ</v>
      </c>
      <c r="D61" t="s">
        <v>103</v>
      </c>
      <c r="E61" t="s">
        <v>20</v>
      </c>
      <c r="F61" t="s">
        <v>21</v>
      </c>
      <c r="G61" t="s">
        <v>22</v>
      </c>
      <c r="H61">
        <v>5</v>
      </c>
      <c r="I61">
        <v>90</v>
      </c>
      <c r="J61">
        <v>20</v>
      </c>
      <c r="K61">
        <v>100</v>
      </c>
      <c r="L61">
        <v>0.55</v>
      </c>
      <c r="M61">
        <v>5</v>
      </c>
      <c r="N61">
        <v>500</v>
      </c>
      <c r="O61">
        <v>20</v>
      </c>
      <c r="P61" t="s">
        <v>23</v>
      </c>
      <c r="Q61">
        <v>300</v>
      </c>
      <c r="R61" t="s">
        <v>82</v>
      </c>
    </row>
    <row r="62" spans="1:18">
      <c r="A62" t="s">
        <v>104</v>
      </c>
      <c r="B62" s="2" t="str">
        <f>Hyperlink("https://www.diodes.com/datasheet/download/B530CQ.pdf")</f>
        <v>https://www.diodes.com/datasheet/download/B530CQ.pdf</v>
      </c>
      <c r="C62" t="str">
        <f>Hyperlink("https://www.diodes.com/part/view/B530CQ","B530CQ")</f>
        <v>B530CQ</v>
      </c>
      <c r="D62" t="s">
        <v>103</v>
      </c>
      <c r="E62" t="s">
        <v>20</v>
      </c>
      <c r="F62" t="s">
        <v>21</v>
      </c>
      <c r="G62" t="s">
        <v>22</v>
      </c>
      <c r="H62">
        <v>5</v>
      </c>
      <c r="I62">
        <v>90</v>
      </c>
      <c r="J62">
        <v>30</v>
      </c>
      <c r="K62">
        <v>100</v>
      </c>
      <c r="L62">
        <v>0.55</v>
      </c>
      <c r="M62">
        <v>5</v>
      </c>
      <c r="N62">
        <v>500</v>
      </c>
      <c r="O62">
        <v>30</v>
      </c>
      <c r="P62" t="s">
        <v>23</v>
      </c>
      <c r="Q62">
        <v>300</v>
      </c>
      <c r="R62" t="s">
        <v>82</v>
      </c>
    </row>
    <row r="63" spans="1:18">
      <c r="A63" t="s">
        <v>105</v>
      </c>
      <c r="B63" s="2" t="str">
        <f>Hyperlink("https://www.diodes.com/datasheet/download/B540CQ.pdf")</f>
        <v>https://www.diodes.com/datasheet/download/B540CQ.pdf</v>
      </c>
      <c r="C63" t="str">
        <f>Hyperlink("https://www.diodes.com/part/view/B540CQ","B540CQ")</f>
        <v>B540CQ</v>
      </c>
      <c r="D63" t="s">
        <v>103</v>
      </c>
      <c r="E63" t="s">
        <v>20</v>
      </c>
      <c r="F63" t="s">
        <v>21</v>
      </c>
      <c r="G63" t="s">
        <v>22</v>
      </c>
      <c r="H63">
        <v>5</v>
      </c>
      <c r="I63">
        <v>90</v>
      </c>
      <c r="J63">
        <v>40</v>
      </c>
      <c r="K63">
        <v>100</v>
      </c>
      <c r="L63">
        <v>0.55</v>
      </c>
      <c r="M63">
        <v>5</v>
      </c>
      <c r="N63">
        <v>500</v>
      </c>
      <c r="O63">
        <v>40</v>
      </c>
      <c r="P63" t="s">
        <v>23</v>
      </c>
      <c r="Q63">
        <v>300</v>
      </c>
      <c r="R63" t="s">
        <v>82</v>
      </c>
    </row>
    <row r="64" spans="1:18">
      <c r="A64" t="s">
        <v>106</v>
      </c>
      <c r="B64" s="2" t="str">
        <f>Hyperlink("https://www.diodes.com/datasheet/download/B550CQ.pdf")</f>
        <v>https://www.diodes.com/datasheet/download/B550CQ.pdf</v>
      </c>
      <c r="C64" t="str">
        <f>Hyperlink("https://www.diodes.com/part/view/B550CQ","B550CQ")</f>
        <v>B550CQ</v>
      </c>
      <c r="D64" t="s">
        <v>103</v>
      </c>
      <c r="E64" t="s">
        <v>20</v>
      </c>
      <c r="F64" t="s">
        <v>21</v>
      </c>
      <c r="G64" t="s">
        <v>22</v>
      </c>
      <c r="H64">
        <v>5</v>
      </c>
      <c r="I64">
        <v>90</v>
      </c>
      <c r="J64">
        <v>50</v>
      </c>
      <c r="K64">
        <v>100</v>
      </c>
      <c r="L64">
        <v>0.7</v>
      </c>
      <c r="M64">
        <v>5</v>
      </c>
      <c r="N64">
        <v>500</v>
      </c>
      <c r="O64">
        <v>50</v>
      </c>
      <c r="P64" t="s">
        <v>23</v>
      </c>
      <c r="Q64">
        <v>300</v>
      </c>
      <c r="R64" t="s">
        <v>82</v>
      </c>
    </row>
    <row r="65" spans="1:18">
      <c r="A65" t="s">
        <v>107</v>
      </c>
      <c r="B65" s="2" t="str">
        <f>Hyperlink("https://www.diodes.com/datasheet/download/B560CQ.pdf")</f>
        <v>https://www.diodes.com/datasheet/download/B560CQ.pdf</v>
      </c>
      <c r="C65" t="str">
        <f>Hyperlink("https://www.diodes.com/part/view/B560CQ","B560CQ")</f>
        <v>B560CQ</v>
      </c>
      <c r="D65" t="s">
        <v>103</v>
      </c>
      <c r="E65" t="s">
        <v>20</v>
      </c>
      <c r="F65" t="s">
        <v>21</v>
      </c>
      <c r="G65" t="s">
        <v>22</v>
      </c>
      <c r="H65">
        <v>5</v>
      </c>
      <c r="I65">
        <v>90</v>
      </c>
      <c r="J65">
        <v>60</v>
      </c>
      <c r="K65">
        <v>100</v>
      </c>
      <c r="L65">
        <v>0.7</v>
      </c>
      <c r="M65">
        <v>5</v>
      </c>
      <c r="N65">
        <v>500</v>
      </c>
      <c r="O65">
        <v>60</v>
      </c>
      <c r="P65" t="s">
        <v>23</v>
      </c>
      <c r="Q65">
        <v>300</v>
      </c>
      <c r="R65" t="s">
        <v>82</v>
      </c>
    </row>
    <row r="66" spans="1:18">
      <c r="A66" t="s">
        <v>108</v>
      </c>
      <c r="B66" s="2" t="str">
        <f>Hyperlink("https://www.diodes.com/datasheet/download/BAT1000Q.pdf")</f>
        <v>https://www.diodes.com/datasheet/download/BAT1000Q.pdf</v>
      </c>
      <c r="C66" t="str">
        <f>Hyperlink("https://www.diodes.com/part/view/BAT1000Q","BAT1000Q")</f>
        <v>BAT1000Q</v>
      </c>
      <c r="D66" t="s">
        <v>109</v>
      </c>
      <c r="E66" t="s">
        <v>20</v>
      </c>
      <c r="F66" t="s">
        <v>21</v>
      </c>
      <c r="G66" t="s">
        <v>22</v>
      </c>
      <c r="H66">
        <v>1</v>
      </c>
      <c r="I66">
        <v>25</v>
      </c>
      <c r="J66">
        <v>40</v>
      </c>
      <c r="K66">
        <v>5.5</v>
      </c>
      <c r="L66">
        <v>0.6</v>
      </c>
      <c r="M66">
        <v>1.5</v>
      </c>
      <c r="N66">
        <v>100</v>
      </c>
      <c r="O66">
        <v>30</v>
      </c>
      <c r="P66">
        <v>12</v>
      </c>
      <c r="Q66">
        <v>25</v>
      </c>
      <c r="R66" t="s">
        <v>110</v>
      </c>
    </row>
    <row r="67" spans="1:18">
      <c r="A67" t="s">
        <v>111</v>
      </c>
      <c r="B67" s="2" t="str">
        <f>Hyperlink("https://www.diodes.com/datasheet/download/BAT760Q.pdf")</f>
        <v>https://www.diodes.com/datasheet/download/BAT760Q.pdf</v>
      </c>
      <c r="C67" t="str">
        <f>Hyperlink("https://www.diodes.com/part/view/BAT760Q","BAT760Q")</f>
        <v>BAT760Q</v>
      </c>
      <c r="D67" t="s">
        <v>112</v>
      </c>
      <c r="E67" t="s">
        <v>20</v>
      </c>
      <c r="F67" t="s">
        <v>21</v>
      </c>
      <c r="G67" t="s">
        <v>22</v>
      </c>
      <c r="H67">
        <v>1</v>
      </c>
      <c r="I67">
        <v>25</v>
      </c>
      <c r="J67">
        <v>30</v>
      </c>
      <c r="K67">
        <v>5.5</v>
      </c>
      <c r="L67">
        <v>0.55</v>
      </c>
      <c r="M67">
        <v>1</v>
      </c>
      <c r="N67">
        <v>50</v>
      </c>
      <c r="O67">
        <v>15</v>
      </c>
      <c r="Q67">
        <v>25</v>
      </c>
      <c r="R67" t="s">
        <v>27</v>
      </c>
    </row>
    <row r="68" spans="1:18">
      <c r="A68" t="s">
        <v>113</v>
      </c>
      <c r="B68" s="2" t="str">
        <f>Hyperlink("https://www.diodes.com/datasheet/download/DFLS1100.pdf")</f>
        <v>https://www.diodes.com/datasheet/download/DFLS1100.pdf</v>
      </c>
      <c r="C68" t="str">
        <f>Hyperlink("https://www.diodes.com/part/view/DFLS1100Q","DFLS1100Q")</f>
        <v>DFLS1100Q</v>
      </c>
      <c r="E68" t="s">
        <v>20</v>
      </c>
      <c r="F68" t="s">
        <v>21</v>
      </c>
      <c r="G68" t="s">
        <v>22</v>
      </c>
      <c r="H68">
        <v>1</v>
      </c>
      <c r="I68" t="s">
        <v>23</v>
      </c>
      <c r="J68">
        <v>100</v>
      </c>
      <c r="K68">
        <v>50</v>
      </c>
      <c r="L68">
        <v>0.77</v>
      </c>
      <c r="M68">
        <v>1</v>
      </c>
      <c r="N68">
        <v>0.35</v>
      </c>
      <c r="O68">
        <v>100</v>
      </c>
      <c r="P68" t="s">
        <v>23</v>
      </c>
      <c r="Q68">
        <v>36</v>
      </c>
      <c r="R68" t="s">
        <v>114</v>
      </c>
    </row>
    <row r="69" spans="1:18">
      <c r="A69" t="s">
        <v>115</v>
      </c>
      <c r="B69" s="2" t="str">
        <f>Hyperlink("https://www.diodes.com/datasheet/download/DFLS1150Q.pdf")</f>
        <v>https://www.diodes.com/datasheet/download/DFLS1150Q.pdf</v>
      </c>
      <c r="C69" t="str">
        <f>Hyperlink("https://www.diodes.com/part/view/DFLS1150Q","DFLS1150Q")</f>
        <v>DFLS1150Q</v>
      </c>
      <c r="D69" t="s">
        <v>116</v>
      </c>
      <c r="E69" t="s">
        <v>20</v>
      </c>
      <c r="F69" t="s">
        <v>21</v>
      </c>
      <c r="G69" t="s">
        <v>22</v>
      </c>
      <c r="H69">
        <v>1</v>
      </c>
      <c r="I69" t="s">
        <v>23</v>
      </c>
      <c r="J69">
        <v>150</v>
      </c>
      <c r="K69">
        <v>50</v>
      </c>
      <c r="L69">
        <v>0.82</v>
      </c>
      <c r="M69">
        <v>1</v>
      </c>
      <c r="N69">
        <v>2</v>
      </c>
      <c r="O69">
        <v>150</v>
      </c>
      <c r="P69" t="s">
        <v>23</v>
      </c>
      <c r="Q69">
        <v>80</v>
      </c>
      <c r="R69" t="s">
        <v>114</v>
      </c>
    </row>
    <row r="70" spans="1:18">
      <c r="A70" t="s">
        <v>117</v>
      </c>
      <c r="B70" s="2" t="str">
        <f>Hyperlink("https://www.diodes.com/datasheet/download/DFLS1200Q.pdf")</f>
        <v>https://www.diodes.com/datasheet/download/DFLS1200Q.pdf</v>
      </c>
      <c r="C70" t="str">
        <f>Hyperlink("https://www.diodes.com/part/view/DFLS1200Q","DFLS1200Q")</f>
        <v>DFLS1200Q</v>
      </c>
      <c r="E70" t="s">
        <v>20</v>
      </c>
      <c r="F70" t="s">
        <v>21</v>
      </c>
      <c r="G70" t="s">
        <v>22</v>
      </c>
      <c r="H70">
        <v>1</v>
      </c>
      <c r="I70" t="s">
        <v>23</v>
      </c>
      <c r="J70">
        <v>200</v>
      </c>
      <c r="K70">
        <v>40</v>
      </c>
      <c r="L70">
        <v>0.85</v>
      </c>
      <c r="M70">
        <v>1</v>
      </c>
      <c r="N70">
        <v>2</v>
      </c>
      <c r="O70">
        <v>200</v>
      </c>
      <c r="Q70">
        <v>23</v>
      </c>
      <c r="R70" t="s">
        <v>114</v>
      </c>
    </row>
    <row r="71" spans="1:18">
      <c r="A71" t="s">
        <v>118</v>
      </c>
      <c r="B71" s="2" t="str">
        <f>Hyperlink("https://www.diodes.com/datasheet/download/DFLS120LQ.pdf")</f>
        <v>https://www.diodes.com/datasheet/download/DFLS120LQ.pdf</v>
      </c>
      <c r="C71" t="str">
        <f>Hyperlink("https://www.diodes.com/part/view/DFLS120LQ","DFLS120LQ")</f>
        <v>DFLS120LQ</v>
      </c>
      <c r="D71" t="s">
        <v>19</v>
      </c>
      <c r="E71" t="s">
        <v>20</v>
      </c>
      <c r="F71" t="s">
        <v>21</v>
      </c>
      <c r="G71" t="s">
        <v>22</v>
      </c>
      <c r="H71">
        <v>1</v>
      </c>
      <c r="I71">
        <v>121</v>
      </c>
      <c r="J71">
        <v>20</v>
      </c>
      <c r="K71">
        <v>22</v>
      </c>
      <c r="L71">
        <v>0.36</v>
      </c>
      <c r="M71">
        <v>1</v>
      </c>
      <c r="N71">
        <v>1000</v>
      </c>
      <c r="O71">
        <v>20</v>
      </c>
      <c r="Q71">
        <v>75</v>
      </c>
      <c r="R71" t="s">
        <v>114</v>
      </c>
    </row>
    <row r="72" spans="1:18">
      <c r="A72" t="s">
        <v>119</v>
      </c>
      <c r="B72" s="2" t="str">
        <f>Hyperlink("https://www.diodes.com/datasheet/download/DFLS130LQ.pdf")</f>
        <v>https://www.diodes.com/datasheet/download/DFLS130LQ.pdf</v>
      </c>
      <c r="C72" t="str">
        <f>Hyperlink("https://www.diodes.com/part/view/DFLS130LQ","DFLS130LQ")</f>
        <v>DFLS130LQ</v>
      </c>
      <c r="E72" t="s">
        <v>20</v>
      </c>
      <c r="F72" t="s">
        <v>21</v>
      </c>
      <c r="G72" t="s">
        <v>22</v>
      </c>
      <c r="H72">
        <v>1</v>
      </c>
      <c r="I72">
        <v>121</v>
      </c>
      <c r="J72">
        <v>30</v>
      </c>
      <c r="K72">
        <v>33</v>
      </c>
      <c r="L72">
        <v>0.36</v>
      </c>
      <c r="M72">
        <v>1.5</v>
      </c>
      <c r="N72">
        <v>1000</v>
      </c>
      <c r="O72">
        <v>30</v>
      </c>
      <c r="Q72">
        <v>76</v>
      </c>
      <c r="R72" t="s">
        <v>114</v>
      </c>
    </row>
    <row r="73" spans="1:18">
      <c r="A73" t="s">
        <v>120</v>
      </c>
      <c r="B73" s="2" t="str">
        <f>Hyperlink("https://www.diodes.com/datasheet/download/DFLS140LQ.pdf")</f>
        <v>https://www.diodes.com/datasheet/download/DFLS140LQ.pdf</v>
      </c>
      <c r="C73" t="str">
        <f>Hyperlink("https://www.diodes.com/part/view/DFLS140LQ","DFLS140LQ")</f>
        <v>DFLS140LQ</v>
      </c>
      <c r="E73" t="s">
        <v>20</v>
      </c>
      <c r="F73" t="s">
        <v>21</v>
      </c>
      <c r="G73" t="s">
        <v>22</v>
      </c>
      <c r="H73">
        <v>1</v>
      </c>
      <c r="I73">
        <v>120</v>
      </c>
      <c r="J73">
        <v>40</v>
      </c>
      <c r="K73">
        <v>50</v>
      </c>
      <c r="L73">
        <v>0.55</v>
      </c>
      <c r="M73">
        <v>1</v>
      </c>
      <c r="N73">
        <v>100</v>
      </c>
      <c r="O73">
        <v>40</v>
      </c>
      <c r="Q73">
        <v>90</v>
      </c>
      <c r="R73" t="s">
        <v>114</v>
      </c>
    </row>
    <row r="74" spans="1:18">
      <c r="A74" t="s">
        <v>121</v>
      </c>
      <c r="B74" s="2" t="str">
        <f>Hyperlink("https://www.diodes.com/datasheet/download/DFLS140Q.pdf")</f>
        <v>https://www.diodes.com/datasheet/download/DFLS140Q.pdf</v>
      </c>
      <c r="C74" t="str">
        <f>Hyperlink("https://www.diodes.com/part/view/DFLS140Q","DFLS140Q")</f>
        <v>DFLS140Q</v>
      </c>
      <c r="E74" t="s">
        <v>20</v>
      </c>
      <c r="F74" t="s">
        <v>21</v>
      </c>
      <c r="G74" t="s">
        <v>22</v>
      </c>
      <c r="H74">
        <v>1.1</v>
      </c>
      <c r="I74">
        <v>119</v>
      </c>
      <c r="J74">
        <v>40</v>
      </c>
      <c r="K74">
        <v>40</v>
      </c>
      <c r="L74">
        <v>0.51</v>
      </c>
      <c r="M74">
        <v>0.5</v>
      </c>
      <c r="N74">
        <v>20</v>
      </c>
      <c r="O74">
        <v>40</v>
      </c>
      <c r="Q74">
        <v>28</v>
      </c>
      <c r="R74" t="s">
        <v>114</v>
      </c>
    </row>
    <row r="75" spans="1:18">
      <c r="A75" t="s">
        <v>122</v>
      </c>
      <c r="B75" s="2" t="str">
        <f>Hyperlink("https://www.diodes.com/datasheet/download/DFLS160Q.pdf")</f>
        <v>https://www.diodes.com/datasheet/download/DFLS160Q.pdf</v>
      </c>
      <c r="C75" t="str">
        <f>Hyperlink("https://www.diodes.com/part/view/DFLS160Q","DFLS160Q")</f>
        <v>DFLS160Q</v>
      </c>
      <c r="D75" t="s">
        <v>123</v>
      </c>
      <c r="E75" t="s">
        <v>20</v>
      </c>
      <c r="F75" t="s">
        <v>21</v>
      </c>
      <c r="G75" t="s">
        <v>23</v>
      </c>
      <c r="H75">
        <v>1</v>
      </c>
      <c r="I75" t="s">
        <v>23</v>
      </c>
      <c r="J75">
        <v>60</v>
      </c>
      <c r="K75">
        <v>50</v>
      </c>
      <c r="L75">
        <v>0.5</v>
      </c>
      <c r="M75">
        <v>1</v>
      </c>
      <c r="N75">
        <v>100</v>
      </c>
      <c r="O75" t="s">
        <v>23</v>
      </c>
      <c r="P75" t="s">
        <v>23</v>
      </c>
      <c r="Q75">
        <v>67</v>
      </c>
      <c r="R75" t="s">
        <v>114</v>
      </c>
    </row>
    <row r="76" spans="1:18">
      <c r="A76" t="s">
        <v>124</v>
      </c>
      <c r="B76" s="2" t="str">
        <f>Hyperlink("https://www.diodes.com/datasheet/download/DFLS2100Q.pdf")</f>
        <v>https://www.diodes.com/datasheet/download/DFLS2100Q.pdf</v>
      </c>
      <c r="C76" t="str">
        <f>Hyperlink("https://www.diodes.com/part/view/DFLS2100Q","DFLS2100Q")</f>
        <v>DFLS2100Q</v>
      </c>
      <c r="E76" t="s">
        <v>20</v>
      </c>
      <c r="F76" t="s">
        <v>21</v>
      </c>
      <c r="G76" t="s">
        <v>22</v>
      </c>
      <c r="H76">
        <v>2</v>
      </c>
      <c r="I76" t="s">
        <v>23</v>
      </c>
      <c r="J76">
        <v>100</v>
      </c>
      <c r="K76">
        <v>50</v>
      </c>
      <c r="L76">
        <v>0.86</v>
      </c>
      <c r="M76">
        <v>2</v>
      </c>
      <c r="N76">
        <v>1</v>
      </c>
      <c r="O76">
        <v>100</v>
      </c>
      <c r="Q76">
        <v>36</v>
      </c>
      <c r="R76" t="s">
        <v>114</v>
      </c>
    </row>
    <row r="77" spans="1:18">
      <c r="A77" t="s">
        <v>125</v>
      </c>
      <c r="B77" s="2" t="str">
        <f>Hyperlink("https://www.diodes.com/datasheet/download/DFLS230LQ.pdf")</f>
        <v>https://www.diodes.com/datasheet/download/DFLS230LQ.pdf</v>
      </c>
      <c r="C77" t="str">
        <f>Hyperlink("https://www.diodes.com/part/view/DFLS230LQ","DFLS230LQ")</f>
        <v>DFLS230LQ</v>
      </c>
      <c r="E77" t="s">
        <v>20</v>
      </c>
      <c r="F77" t="s">
        <v>21</v>
      </c>
      <c r="G77" t="s">
        <v>22</v>
      </c>
      <c r="H77">
        <v>2</v>
      </c>
      <c r="I77" t="s">
        <v>23</v>
      </c>
      <c r="J77">
        <v>30</v>
      </c>
      <c r="K77">
        <v>33</v>
      </c>
      <c r="L77">
        <v>0.42</v>
      </c>
      <c r="M77">
        <v>2</v>
      </c>
      <c r="N77">
        <v>1000</v>
      </c>
      <c r="O77">
        <v>30</v>
      </c>
      <c r="Q77">
        <v>76</v>
      </c>
      <c r="R77" t="s">
        <v>114</v>
      </c>
    </row>
    <row r="78" spans="1:18">
      <c r="A78" t="s">
        <v>126</v>
      </c>
      <c r="B78" s="2" t="str">
        <f>Hyperlink("https://www.diodes.com/datasheet/download/DFLS230Q.pdf")</f>
        <v>https://www.diodes.com/datasheet/download/DFLS230Q.pdf</v>
      </c>
      <c r="C78" t="str">
        <f>Hyperlink("https://www.diodes.com/part/view/DFLS230Q","DFLS230Q")</f>
        <v>DFLS230Q</v>
      </c>
      <c r="E78" t="s">
        <v>20</v>
      </c>
      <c r="F78" t="s">
        <v>21</v>
      </c>
      <c r="G78" t="s">
        <v>22</v>
      </c>
      <c r="H78">
        <v>2</v>
      </c>
      <c r="I78" t="s">
        <v>23</v>
      </c>
      <c r="J78">
        <v>30</v>
      </c>
      <c r="K78">
        <v>40</v>
      </c>
      <c r="L78">
        <v>0.49</v>
      </c>
      <c r="M78">
        <v>2</v>
      </c>
      <c r="N78">
        <v>1000</v>
      </c>
      <c r="O78">
        <v>30</v>
      </c>
      <c r="Q78">
        <v>75</v>
      </c>
      <c r="R78" t="s">
        <v>114</v>
      </c>
    </row>
    <row r="79" spans="1:18">
      <c r="A79" t="s">
        <v>127</v>
      </c>
      <c r="B79" s="2" t="str">
        <f>Hyperlink("https://www.diodes.com/datasheet/download/DFLS240LQ.pdf")</f>
        <v>https://www.diodes.com/datasheet/download/DFLS240LQ.pdf</v>
      </c>
      <c r="C79" t="str">
        <f>Hyperlink("https://www.diodes.com/part/view/DFLS240LQ","DFLS240LQ")</f>
        <v>DFLS240LQ</v>
      </c>
      <c r="E79" t="s">
        <v>20</v>
      </c>
      <c r="F79" t="s">
        <v>21</v>
      </c>
      <c r="G79" t="s">
        <v>22</v>
      </c>
      <c r="H79">
        <v>2</v>
      </c>
      <c r="I79" t="s">
        <v>23</v>
      </c>
      <c r="J79">
        <v>40</v>
      </c>
      <c r="K79">
        <v>50</v>
      </c>
      <c r="L79">
        <v>0.5</v>
      </c>
      <c r="M79">
        <v>2</v>
      </c>
      <c r="N79">
        <v>100</v>
      </c>
      <c r="O79">
        <v>40</v>
      </c>
      <c r="Q79">
        <v>90</v>
      </c>
      <c r="R79" t="s">
        <v>114</v>
      </c>
    </row>
    <row r="80" spans="1:18">
      <c r="A80" t="s">
        <v>128</v>
      </c>
      <c r="B80" s="2" t="str">
        <f>Hyperlink("https://www.diodes.com/datasheet/download/DFLS240Q.pdf")</f>
        <v>https://www.diodes.com/datasheet/download/DFLS240Q.pdf</v>
      </c>
      <c r="C80" t="str">
        <f>Hyperlink("https://www.diodes.com/part/view/DFLS240Q","DFLS240Q")</f>
        <v>DFLS240Q</v>
      </c>
      <c r="D80" t="s">
        <v>74</v>
      </c>
      <c r="E80" t="s">
        <v>20</v>
      </c>
      <c r="F80" t="s">
        <v>21</v>
      </c>
      <c r="G80" t="s">
        <v>22</v>
      </c>
      <c r="H80">
        <v>2</v>
      </c>
      <c r="I80" t="s">
        <v>23</v>
      </c>
      <c r="J80">
        <v>40</v>
      </c>
      <c r="K80">
        <v>40</v>
      </c>
      <c r="L80">
        <v>0.65</v>
      </c>
      <c r="M80">
        <v>2</v>
      </c>
      <c r="N80">
        <v>20</v>
      </c>
      <c r="O80">
        <v>40</v>
      </c>
      <c r="P80" t="s">
        <v>23</v>
      </c>
      <c r="Q80">
        <v>28</v>
      </c>
      <c r="R80" t="s">
        <v>114</v>
      </c>
    </row>
    <row r="81" spans="1:18">
      <c r="A81" t="s">
        <v>129</v>
      </c>
      <c r="B81" s="2" t="str">
        <f>Hyperlink("https://www.diodes.com/datasheet/download/DFLS260Q.pdf")</f>
        <v>https://www.diodes.com/datasheet/download/DFLS260Q.pdf</v>
      </c>
      <c r="C81" t="str">
        <f>Hyperlink("https://www.diodes.com/part/view/DFLS260Q","DFLS260Q")</f>
        <v>DFLS260Q</v>
      </c>
      <c r="E81" t="s">
        <v>20</v>
      </c>
      <c r="F81" t="s">
        <v>21</v>
      </c>
      <c r="G81" t="s">
        <v>22</v>
      </c>
      <c r="H81">
        <v>2</v>
      </c>
      <c r="I81" t="s">
        <v>23</v>
      </c>
      <c r="J81">
        <v>60</v>
      </c>
      <c r="K81">
        <v>50</v>
      </c>
      <c r="L81">
        <v>0.62</v>
      </c>
      <c r="M81">
        <v>2</v>
      </c>
      <c r="N81">
        <v>100</v>
      </c>
      <c r="O81">
        <v>60</v>
      </c>
      <c r="R81" t="s">
        <v>114</v>
      </c>
    </row>
    <row r="82" spans="1:18">
      <c r="A82" t="s">
        <v>130</v>
      </c>
      <c r="B82" s="2" t="str">
        <f>Hyperlink("https://www.diodes.com/datasheet/download/PD3S120LQ.pdf")</f>
        <v>https://www.diodes.com/datasheet/download/PD3S120LQ.pdf</v>
      </c>
      <c r="C82" t="str">
        <f>Hyperlink("https://www.diodes.com/part/view/PD3S120LQ","PD3S120LQ")</f>
        <v>PD3S120LQ</v>
      </c>
      <c r="E82" t="s">
        <v>20</v>
      </c>
      <c r="F82" t="s">
        <v>21</v>
      </c>
      <c r="G82" t="s">
        <v>22</v>
      </c>
      <c r="H82">
        <v>1</v>
      </c>
      <c r="I82" t="s">
        <v>23</v>
      </c>
      <c r="J82">
        <v>20</v>
      </c>
      <c r="K82">
        <v>33</v>
      </c>
      <c r="L82">
        <v>0.42</v>
      </c>
      <c r="M82">
        <v>1</v>
      </c>
      <c r="N82">
        <v>160</v>
      </c>
      <c r="O82">
        <v>20</v>
      </c>
      <c r="Q82">
        <v>200</v>
      </c>
      <c r="R82" t="s">
        <v>131</v>
      </c>
    </row>
    <row r="83" spans="1:18">
      <c r="A83" t="s">
        <v>132</v>
      </c>
      <c r="B83" s="2" t="str">
        <f>Hyperlink("https://www.diodes.com/datasheet/download/PD3S130HQ.pdf")</f>
        <v>https://www.diodes.com/datasheet/download/PD3S130HQ.pdf</v>
      </c>
      <c r="C83" t="str">
        <f>Hyperlink("https://www.diodes.com/part/view/PD3S130HQ","PD3S130HQ")</f>
        <v>PD3S130HQ</v>
      </c>
      <c r="D83" t="s">
        <v>33</v>
      </c>
      <c r="E83" t="s">
        <v>20</v>
      </c>
      <c r="F83" t="s">
        <v>21</v>
      </c>
      <c r="G83" t="s">
        <v>22</v>
      </c>
      <c r="H83">
        <v>1</v>
      </c>
      <c r="I83" t="s">
        <v>23</v>
      </c>
      <c r="J83">
        <v>30</v>
      </c>
      <c r="K83">
        <v>22</v>
      </c>
      <c r="L83">
        <v>0.45</v>
      </c>
      <c r="M83">
        <v>1</v>
      </c>
      <c r="N83">
        <v>100</v>
      </c>
      <c r="O83">
        <v>30</v>
      </c>
      <c r="Q83">
        <v>200</v>
      </c>
      <c r="R83" t="s">
        <v>131</v>
      </c>
    </row>
    <row r="84" spans="1:18">
      <c r="A84" t="s">
        <v>133</v>
      </c>
      <c r="B84" s="2" t="str">
        <f>Hyperlink("https://www.diodes.com/datasheet/download/PD3S130LQ.pdf")</f>
        <v>https://www.diodes.com/datasheet/download/PD3S130LQ.pdf</v>
      </c>
      <c r="C84" t="str">
        <f>Hyperlink("https://www.diodes.com/part/view/PD3S130LQ","PD3S130LQ")</f>
        <v>PD3S130LQ</v>
      </c>
      <c r="E84" t="s">
        <v>20</v>
      </c>
      <c r="F84" t="s">
        <v>21</v>
      </c>
      <c r="G84" t="s">
        <v>22</v>
      </c>
      <c r="H84">
        <v>1</v>
      </c>
      <c r="I84" t="s">
        <v>23</v>
      </c>
      <c r="J84">
        <v>30</v>
      </c>
      <c r="K84">
        <v>22</v>
      </c>
      <c r="L84">
        <v>0.42</v>
      </c>
      <c r="M84">
        <v>1</v>
      </c>
      <c r="N84">
        <v>1500</v>
      </c>
      <c r="O84">
        <v>30</v>
      </c>
      <c r="Q84">
        <v>150</v>
      </c>
      <c r="R84" t="s">
        <v>131</v>
      </c>
    </row>
    <row r="85" spans="1:18">
      <c r="A85" t="s">
        <v>134</v>
      </c>
      <c r="B85" s="2" t="str">
        <f>Hyperlink("https://www.diodes.com/datasheet/download/PD3S140Q.pdf")</f>
        <v>https://www.diodes.com/datasheet/download/PD3S140Q.pdf</v>
      </c>
      <c r="C85" t="str">
        <f>Hyperlink("https://www.diodes.com/part/view/PD3S140Q","PD3S140Q")</f>
        <v>PD3S140Q</v>
      </c>
      <c r="E85" t="s">
        <v>20</v>
      </c>
      <c r="F85" t="s">
        <v>21</v>
      </c>
      <c r="G85" t="s">
        <v>22</v>
      </c>
      <c r="H85">
        <v>1</v>
      </c>
      <c r="I85" t="s">
        <v>23</v>
      </c>
      <c r="J85">
        <v>40</v>
      </c>
      <c r="K85">
        <v>22</v>
      </c>
      <c r="L85">
        <v>0.55</v>
      </c>
      <c r="M85">
        <v>1</v>
      </c>
      <c r="N85">
        <v>50</v>
      </c>
      <c r="O85">
        <v>40</v>
      </c>
      <c r="Q85">
        <v>130</v>
      </c>
      <c r="R85" t="s">
        <v>131</v>
      </c>
    </row>
    <row r="86" spans="1:18">
      <c r="A86" t="s">
        <v>135</v>
      </c>
      <c r="B86" s="2" t="str">
        <f>Hyperlink("https://www.diodes.com/datasheet/download/PD3S160Q.pdf")</f>
        <v>https://www.diodes.com/datasheet/download/PD3S160Q.pdf</v>
      </c>
      <c r="C86" t="str">
        <f>Hyperlink("https://www.diodes.com/part/view/PD3S160Q","PD3S160Q")</f>
        <v>PD3S160Q</v>
      </c>
      <c r="E86" t="s">
        <v>20</v>
      </c>
      <c r="F86" t="s">
        <v>21</v>
      </c>
      <c r="G86" t="s">
        <v>22</v>
      </c>
      <c r="H86">
        <v>1</v>
      </c>
      <c r="I86" t="s">
        <v>23</v>
      </c>
      <c r="J86">
        <v>60</v>
      </c>
      <c r="K86">
        <v>22</v>
      </c>
      <c r="L86">
        <v>0.64</v>
      </c>
      <c r="M86">
        <v>1</v>
      </c>
      <c r="N86">
        <v>50</v>
      </c>
      <c r="O86">
        <v>60</v>
      </c>
      <c r="Q86">
        <v>130</v>
      </c>
      <c r="R86" t="s">
        <v>131</v>
      </c>
    </row>
    <row r="87" spans="1:18">
      <c r="A87" t="s">
        <v>136</v>
      </c>
      <c r="B87" s="2" t="str">
        <f>Hyperlink("https://www.diodes.com/datasheet/download/PD3S220LQ.pdf")</f>
        <v>https://www.diodes.com/datasheet/download/PD3S220LQ.pdf</v>
      </c>
      <c r="C87" t="str">
        <f>Hyperlink("https://www.diodes.com/part/view/PD3S220LQ","PD3S220LQ")</f>
        <v>PD3S220LQ</v>
      </c>
      <c r="E87" t="s">
        <v>20</v>
      </c>
      <c r="F87" t="s">
        <v>21</v>
      </c>
      <c r="G87" t="s">
        <v>22</v>
      </c>
      <c r="H87">
        <v>2</v>
      </c>
      <c r="I87" t="s">
        <v>23</v>
      </c>
      <c r="J87">
        <v>20</v>
      </c>
      <c r="K87">
        <v>33</v>
      </c>
      <c r="L87">
        <v>0.49</v>
      </c>
      <c r="M87">
        <v>2</v>
      </c>
      <c r="N87">
        <v>160</v>
      </c>
      <c r="O87">
        <v>20</v>
      </c>
      <c r="Q87">
        <v>200</v>
      </c>
      <c r="R87" t="s">
        <v>131</v>
      </c>
    </row>
    <row r="88" spans="1:18">
      <c r="A88" t="s">
        <v>137</v>
      </c>
      <c r="B88" s="2" t="str">
        <f>Hyperlink("https://www.diodes.com/datasheet/download/PD3S230HQ.pdf")</f>
        <v>https://www.diodes.com/datasheet/download/PD3S230HQ.pdf</v>
      </c>
      <c r="C88" t="str">
        <f>Hyperlink("https://www.diodes.com/part/view/PD3S230HQ","PD3S230HQ")</f>
        <v>PD3S230HQ</v>
      </c>
      <c r="D88" t="s">
        <v>74</v>
      </c>
      <c r="E88" t="s">
        <v>20</v>
      </c>
      <c r="F88" t="s">
        <v>21</v>
      </c>
      <c r="G88" t="s">
        <v>22</v>
      </c>
      <c r="H88">
        <v>2</v>
      </c>
      <c r="I88" t="s">
        <v>23</v>
      </c>
      <c r="J88">
        <v>30</v>
      </c>
      <c r="K88">
        <v>30</v>
      </c>
      <c r="L88">
        <v>0.6</v>
      </c>
      <c r="M88">
        <v>2</v>
      </c>
      <c r="N88">
        <v>100</v>
      </c>
      <c r="O88">
        <v>30</v>
      </c>
      <c r="Q88">
        <v>200</v>
      </c>
      <c r="R88" t="s">
        <v>131</v>
      </c>
    </row>
    <row r="89" spans="1:18">
      <c r="A89" t="s">
        <v>138</v>
      </c>
      <c r="B89" s="2" t="str">
        <f>Hyperlink("https://www.diodes.com/datasheet/download/PD3S230LQ.pdf")</f>
        <v>https://www.diodes.com/datasheet/download/PD3S230LQ.pdf</v>
      </c>
      <c r="C89" t="str">
        <f>Hyperlink("https://www.diodes.com/part/view/PD3S230LQ","PD3S230LQ")</f>
        <v>PD3S230LQ</v>
      </c>
      <c r="E89" t="s">
        <v>20</v>
      </c>
      <c r="F89" t="s">
        <v>21</v>
      </c>
      <c r="G89" t="s">
        <v>22</v>
      </c>
      <c r="H89">
        <v>2</v>
      </c>
      <c r="I89" t="s">
        <v>23</v>
      </c>
      <c r="J89">
        <v>30</v>
      </c>
      <c r="K89">
        <v>30</v>
      </c>
      <c r="L89">
        <v>0.45</v>
      </c>
      <c r="M89">
        <v>2</v>
      </c>
      <c r="N89">
        <v>1500</v>
      </c>
      <c r="O89">
        <v>30</v>
      </c>
      <c r="Q89">
        <v>150</v>
      </c>
      <c r="R89" t="s">
        <v>131</v>
      </c>
    </row>
    <row r="90" spans="1:18">
      <c r="A90" t="s">
        <v>139</v>
      </c>
      <c r="B90" s="2" t="str">
        <f>Hyperlink("https://www.diodes.com/datasheet/download/PDS1040Q.pdf")</f>
        <v>https://www.diodes.com/datasheet/download/PDS1040Q.pdf</v>
      </c>
      <c r="C90" t="str">
        <f>Hyperlink("https://www.diodes.com/part/view/PDS1040Q","PDS1040Q")</f>
        <v>PDS1040Q</v>
      </c>
      <c r="D90" t="s">
        <v>140</v>
      </c>
      <c r="E90" t="s">
        <v>20</v>
      </c>
      <c r="F90" t="s">
        <v>21</v>
      </c>
      <c r="G90" t="s">
        <v>22</v>
      </c>
      <c r="H90">
        <v>10</v>
      </c>
      <c r="I90" t="s">
        <v>23</v>
      </c>
      <c r="J90">
        <v>40</v>
      </c>
      <c r="K90">
        <v>275</v>
      </c>
      <c r="L90">
        <v>0.51</v>
      </c>
      <c r="M90">
        <v>10</v>
      </c>
      <c r="N90">
        <v>700</v>
      </c>
      <c r="O90">
        <v>40</v>
      </c>
      <c r="P90" t="s">
        <v>23</v>
      </c>
      <c r="Q90" t="s">
        <v>23</v>
      </c>
      <c r="R90" t="s">
        <v>141</v>
      </c>
    </row>
    <row r="91" spans="1:18">
      <c r="A91" t="s">
        <v>142</v>
      </c>
      <c r="B91" s="2" t="str">
        <f>Hyperlink("https://www.diodes.com/datasheet/download/PDS1045Q.pdf")</f>
        <v>https://www.diodes.com/datasheet/download/PDS1045Q.pdf</v>
      </c>
      <c r="C91" t="str">
        <f>Hyperlink("https://www.diodes.com/part/view/PDS1045Q","PDS1045Q")</f>
        <v>PDS1045Q</v>
      </c>
      <c r="D91" t="s">
        <v>143</v>
      </c>
      <c r="E91" t="s">
        <v>20</v>
      </c>
      <c r="F91" t="s">
        <v>21</v>
      </c>
      <c r="G91" t="s">
        <v>22</v>
      </c>
      <c r="H91">
        <v>10</v>
      </c>
      <c r="J91">
        <v>45</v>
      </c>
      <c r="K91">
        <v>275</v>
      </c>
      <c r="L91">
        <v>0.51</v>
      </c>
      <c r="M91">
        <v>10</v>
      </c>
      <c r="N91">
        <v>600</v>
      </c>
      <c r="O91">
        <v>45</v>
      </c>
      <c r="R91" t="s">
        <v>141</v>
      </c>
    </row>
    <row r="92" spans="1:18">
      <c r="A92" t="s">
        <v>144</v>
      </c>
      <c r="B92" s="2" t="str">
        <f>Hyperlink("https://www.diodes.com/datasheet/download/PDS3100Q.pdf")</f>
        <v>https://www.diodes.com/datasheet/download/PDS3100Q.pdf</v>
      </c>
      <c r="C92" t="str">
        <f>Hyperlink("https://www.diodes.com/part/view/PDS3100Q","PDS3100Q")</f>
        <v>PDS3100Q</v>
      </c>
      <c r="E92" t="s">
        <v>20</v>
      </c>
      <c r="F92" t="s">
        <v>21</v>
      </c>
      <c r="G92" t="s">
        <v>22</v>
      </c>
      <c r="H92">
        <v>3</v>
      </c>
      <c r="I92" t="s">
        <v>23</v>
      </c>
      <c r="J92">
        <v>100</v>
      </c>
      <c r="K92">
        <v>90</v>
      </c>
      <c r="L92">
        <v>0.76</v>
      </c>
      <c r="M92">
        <v>3</v>
      </c>
      <c r="N92">
        <v>100</v>
      </c>
      <c r="O92">
        <v>100</v>
      </c>
      <c r="Q92">
        <v>260</v>
      </c>
      <c r="R92" t="s">
        <v>141</v>
      </c>
    </row>
    <row r="93" spans="1:18">
      <c r="A93" t="s">
        <v>145</v>
      </c>
      <c r="B93" s="2" t="str">
        <f>Hyperlink("https://www.diodes.com/datasheet/download/PDS3200Q.pdf")</f>
        <v>https://www.diodes.com/datasheet/download/PDS3200Q.pdf</v>
      </c>
      <c r="C93" t="str">
        <f>Hyperlink("https://www.diodes.com/part/view/PDS3200Q","PDS3200Q")</f>
        <v>PDS3200Q</v>
      </c>
      <c r="D93" t="s">
        <v>146</v>
      </c>
      <c r="E93" t="s">
        <v>20</v>
      </c>
      <c r="F93" t="s">
        <v>21</v>
      </c>
      <c r="G93" t="s">
        <v>22</v>
      </c>
      <c r="H93">
        <v>3</v>
      </c>
      <c r="I93" t="s">
        <v>23</v>
      </c>
      <c r="J93">
        <v>200</v>
      </c>
      <c r="K93">
        <v>180</v>
      </c>
      <c r="L93">
        <v>0.78</v>
      </c>
      <c r="M93">
        <v>3</v>
      </c>
      <c r="N93">
        <v>10</v>
      </c>
      <c r="O93">
        <v>200</v>
      </c>
      <c r="Q93">
        <v>520</v>
      </c>
      <c r="R93" t="s">
        <v>141</v>
      </c>
    </row>
    <row r="94" spans="1:18">
      <c r="A94" t="s">
        <v>147</v>
      </c>
      <c r="B94" s="2" t="str">
        <f>Hyperlink("https://www.diodes.com/datasheet/download/PDS340Q.pdf")</f>
        <v>https://www.diodes.com/datasheet/download/PDS340Q.pdf</v>
      </c>
      <c r="C94" t="str">
        <f>Hyperlink("https://www.diodes.com/part/view/PDS340Q","PDS340Q")</f>
        <v>PDS340Q</v>
      </c>
      <c r="D94" t="s">
        <v>148</v>
      </c>
      <c r="E94" t="s">
        <v>20</v>
      </c>
      <c r="F94" t="s">
        <v>21</v>
      </c>
      <c r="G94" t="s">
        <v>22</v>
      </c>
      <c r="H94">
        <v>3</v>
      </c>
      <c r="I94">
        <v>40</v>
      </c>
      <c r="J94">
        <v>40</v>
      </c>
      <c r="K94">
        <v>90</v>
      </c>
      <c r="L94">
        <v>0.49</v>
      </c>
      <c r="M94">
        <v>3</v>
      </c>
      <c r="N94">
        <v>500</v>
      </c>
      <c r="O94">
        <v>40</v>
      </c>
      <c r="Q94">
        <v>490</v>
      </c>
      <c r="R94" t="s">
        <v>141</v>
      </c>
    </row>
    <row r="95" spans="1:18">
      <c r="A95" t="s">
        <v>149</v>
      </c>
      <c r="B95" s="2" t="str">
        <f>Hyperlink("https://www.diodes.com/datasheet/download/PDS360Q.pdf")</f>
        <v>https://www.diodes.com/datasheet/download/PDS360Q.pdf</v>
      </c>
      <c r="C95" t="str">
        <f>Hyperlink("https://www.diodes.com/part/view/PDS360Q","PDS360Q")</f>
        <v>PDS360Q</v>
      </c>
      <c r="E95" t="s">
        <v>20</v>
      </c>
      <c r="F95" t="s">
        <v>21</v>
      </c>
      <c r="G95" t="s">
        <v>22</v>
      </c>
      <c r="H95">
        <v>3</v>
      </c>
      <c r="I95" t="s">
        <v>23</v>
      </c>
      <c r="J95">
        <v>60</v>
      </c>
      <c r="K95">
        <v>100</v>
      </c>
      <c r="L95">
        <v>0.62</v>
      </c>
      <c r="M95">
        <v>3</v>
      </c>
      <c r="N95">
        <v>150</v>
      </c>
      <c r="O95">
        <v>60</v>
      </c>
      <c r="P95" t="s">
        <v>23</v>
      </c>
      <c r="Q95">
        <v>380</v>
      </c>
      <c r="R95" t="s">
        <v>141</v>
      </c>
    </row>
    <row r="96" spans="1:18">
      <c r="A96" t="s">
        <v>150</v>
      </c>
      <c r="B96" s="2" t="str">
        <f>Hyperlink("https://www.diodes.com/datasheet/download/PDS4150Q.pdf")</f>
        <v>https://www.diodes.com/datasheet/download/PDS4150Q.pdf</v>
      </c>
      <c r="C96" t="str">
        <f>Hyperlink("https://www.diodes.com/part/view/PDS4150Q","PDS4150Q")</f>
        <v>PDS4150Q</v>
      </c>
      <c r="D96" t="s">
        <v>151</v>
      </c>
      <c r="E96" t="s">
        <v>20</v>
      </c>
      <c r="F96" t="s">
        <v>21</v>
      </c>
      <c r="G96" t="s">
        <v>22</v>
      </c>
      <c r="H96">
        <v>4</v>
      </c>
      <c r="I96" t="s">
        <v>23</v>
      </c>
      <c r="J96">
        <v>150</v>
      </c>
      <c r="K96">
        <v>180</v>
      </c>
      <c r="L96">
        <v>0.76</v>
      </c>
      <c r="M96">
        <v>4</v>
      </c>
      <c r="N96">
        <v>10</v>
      </c>
      <c r="O96">
        <v>150</v>
      </c>
      <c r="Q96">
        <v>530</v>
      </c>
      <c r="R96" t="s">
        <v>141</v>
      </c>
    </row>
    <row r="97" spans="1:18">
      <c r="A97" t="s">
        <v>152</v>
      </c>
      <c r="B97" s="2" t="str">
        <f>Hyperlink("https://www.diodes.com/datasheet/download/PDS4200HQ+.pdf")</f>
        <v>https://www.diodes.com/datasheet/download/PDS4200HQ+.pdf</v>
      </c>
      <c r="C97" t="str">
        <f>Hyperlink("https://www.diodes.com/part/view/PDS4200HQ","PDS4200HQ")</f>
        <v>PDS4200HQ</v>
      </c>
      <c r="D97" t="s">
        <v>153</v>
      </c>
      <c r="E97" t="s">
        <v>20</v>
      </c>
      <c r="F97" t="s">
        <v>21</v>
      </c>
      <c r="G97" t="s">
        <v>22</v>
      </c>
      <c r="H97">
        <v>4</v>
      </c>
      <c r="I97" t="s">
        <v>23</v>
      </c>
      <c r="J97">
        <v>200</v>
      </c>
      <c r="K97">
        <v>100</v>
      </c>
      <c r="L97">
        <v>0.84</v>
      </c>
      <c r="M97">
        <v>4</v>
      </c>
      <c r="N97">
        <v>1</v>
      </c>
      <c r="O97">
        <v>200</v>
      </c>
      <c r="P97">
        <v>25</v>
      </c>
      <c r="Q97" t="s">
        <v>23</v>
      </c>
      <c r="R97" t="s">
        <v>141</v>
      </c>
    </row>
    <row r="98" spans="1:18">
      <c r="A98" t="s">
        <v>154</v>
      </c>
      <c r="B98" s="2" t="str">
        <f>Hyperlink("https://www.diodes.com/datasheet/download/PDS5100HQ.pdf")</f>
        <v>https://www.diodes.com/datasheet/download/PDS5100HQ.pdf</v>
      </c>
      <c r="C98" t="str">
        <f>Hyperlink("https://www.diodes.com/part/view/PDS5100HQ","PDS5100HQ")</f>
        <v>PDS5100HQ</v>
      </c>
      <c r="D98" t="s">
        <v>155</v>
      </c>
      <c r="E98" t="s">
        <v>20</v>
      </c>
      <c r="F98" t="s">
        <v>21</v>
      </c>
      <c r="G98" t="s">
        <v>22</v>
      </c>
      <c r="H98">
        <v>5</v>
      </c>
      <c r="I98" t="s">
        <v>23</v>
      </c>
      <c r="J98">
        <v>100</v>
      </c>
      <c r="K98">
        <v>250</v>
      </c>
      <c r="L98">
        <v>0.71</v>
      </c>
      <c r="M98">
        <v>5</v>
      </c>
      <c r="N98">
        <v>3.5</v>
      </c>
      <c r="O98">
        <v>100</v>
      </c>
      <c r="P98" t="s">
        <v>23</v>
      </c>
      <c r="Q98" t="s">
        <v>23</v>
      </c>
      <c r="R98" t="s">
        <v>141</v>
      </c>
    </row>
    <row r="99" spans="1:18">
      <c r="A99" t="s">
        <v>156</v>
      </c>
      <c r="B99" s="2" t="str">
        <f>Hyperlink("https://www.diodes.com/datasheet/download/PDS5100Q.pdf")</f>
        <v>https://www.diodes.com/datasheet/download/PDS5100Q.pdf</v>
      </c>
      <c r="C99" t="str">
        <f>Hyperlink("https://www.diodes.com/part/view/PDS5100Q","PDS5100Q")</f>
        <v>PDS5100Q</v>
      </c>
      <c r="E99" t="s">
        <v>20</v>
      </c>
      <c r="F99" t="s">
        <v>21</v>
      </c>
      <c r="G99" t="s">
        <v>22</v>
      </c>
      <c r="H99">
        <v>5</v>
      </c>
      <c r="I99" t="s">
        <v>23</v>
      </c>
      <c r="J99">
        <v>100</v>
      </c>
      <c r="K99">
        <v>120</v>
      </c>
      <c r="L99">
        <v>0.79</v>
      </c>
      <c r="M99">
        <v>5</v>
      </c>
      <c r="N99">
        <v>200</v>
      </c>
      <c r="O99">
        <v>100</v>
      </c>
      <c r="Q99">
        <v>310</v>
      </c>
      <c r="R99" t="s">
        <v>141</v>
      </c>
    </row>
    <row r="100" spans="1:18">
      <c r="A100" t="s">
        <v>157</v>
      </c>
      <c r="B100" s="2" t="str">
        <f>Hyperlink("https://www.diodes.com/datasheet/download/PDS540Q.pdf")</f>
        <v>https://www.diodes.com/datasheet/download/PDS540Q.pdf</v>
      </c>
      <c r="C100" t="str">
        <f>Hyperlink("https://www.diodes.com/part/view/PDS540Q","PDS540Q")</f>
        <v>PDS540Q</v>
      </c>
      <c r="D100" t="s">
        <v>158</v>
      </c>
      <c r="E100" t="s">
        <v>20</v>
      </c>
      <c r="F100" t="s">
        <v>21</v>
      </c>
      <c r="G100" t="s">
        <v>22</v>
      </c>
      <c r="H100">
        <v>5</v>
      </c>
      <c r="I100" t="s">
        <v>23</v>
      </c>
      <c r="J100">
        <v>40</v>
      </c>
      <c r="K100">
        <v>150</v>
      </c>
      <c r="L100">
        <v>0.52</v>
      </c>
      <c r="M100">
        <v>5</v>
      </c>
      <c r="N100">
        <v>250</v>
      </c>
      <c r="O100">
        <v>40</v>
      </c>
      <c r="P100" t="s">
        <v>23</v>
      </c>
      <c r="Q100">
        <v>700</v>
      </c>
      <c r="R100" t="s">
        <v>141</v>
      </c>
    </row>
    <row r="101" spans="1:18">
      <c r="A101" t="s">
        <v>159</v>
      </c>
      <c r="B101" s="2" t="str">
        <f>Hyperlink("https://www.diodes.com/datasheet/download/PDS560Q.pdf")</f>
        <v>https://www.diodes.com/datasheet/download/PDS560Q.pdf</v>
      </c>
      <c r="C101" t="str">
        <f>Hyperlink("https://www.diodes.com/part/view/PDS560Q","PDS560Q")</f>
        <v>PDS560Q</v>
      </c>
      <c r="D101" t="s">
        <v>158</v>
      </c>
      <c r="E101" t="s">
        <v>20</v>
      </c>
      <c r="F101" t="s">
        <v>21</v>
      </c>
      <c r="G101" t="s">
        <v>22</v>
      </c>
      <c r="H101">
        <v>5</v>
      </c>
      <c r="I101" t="s">
        <v>23</v>
      </c>
      <c r="J101">
        <v>60</v>
      </c>
      <c r="K101">
        <v>150</v>
      </c>
      <c r="L101">
        <v>0.67</v>
      </c>
      <c r="M101">
        <v>5</v>
      </c>
      <c r="N101">
        <v>150</v>
      </c>
      <c r="O101">
        <v>60</v>
      </c>
      <c r="P101" t="s">
        <v>23</v>
      </c>
      <c r="Q101">
        <v>500</v>
      </c>
      <c r="R101" t="s">
        <v>141</v>
      </c>
    </row>
    <row r="102" spans="1:18">
      <c r="A102" t="s">
        <v>160</v>
      </c>
      <c r="B102" s="2" t="str">
        <f>Hyperlink("https://www.diodes.com/datasheet/download/PDS760Q.pdf")</f>
        <v>https://www.diodes.com/datasheet/download/PDS760Q.pdf</v>
      </c>
      <c r="C102" t="str">
        <f>Hyperlink("https://www.diodes.com/part/view/PDS760Q","PDS760Q")</f>
        <v>PDS760Q</v>
      </c>
      <c r="D102" t="s">
        <v>161</v>
      </c>
      <c r="E102" t="s">
        <v>20</v>
      </c>
      <c r="F102" t="s">
        <v>21</v>
      </c>
      <c r="G102" t="s">
        <v>22</v>
      </c>
      <c r="H102">
        <v>7</v>
      </c>
      <c r="I102" t="s">
        <v>23</v>
      </c>
      <c r="J102">
        <v>60</v>
      </c>
      <c r="K102">
        <v>275</v>
      </c>
      <c r="L102">
        <v>0.62</v>
      </c>
      <c r="M102">
        <v>7</v>
      </c>
      <c r="N102">
        <v>200</v>
      </c>
      <c r="O102">
        <v>60</v>
      </c>
      <c r="P102" t="s">
        <v>23</v>
      </c>
      <c r="Q102">
        <v>1050</v>
      </c>
      <c r="R102" t="s">
        <v>141</v>
      </c>
    </row>
    <row r="103" spans="1:18">
      <c r="A103" t="s">
        <v>162</v>
      </c>
      <c r="B103" s="2" t="str">
        <f>Hyperlink("https://www.diodes.com/datasheet/download/SBR3150SBQ.pdf")</f>
        <v>https://www.diodes.com/datasheet/download/SBR3150SBQ.pdf</v>
      </c>
      <c r="C103" t="str">
        <f>Hyperlink("https://www.diodes.com/part/view/SBR3150SBQ","SBR3150SBQ")</f>
        <v>SBR3150SBQ</v>
      </c>
      <c r="D103" t="s">
        <v>163</v>
      </c>
      <c r="E103" t="s">
        <v>20</v>
      </c>
      <c r="F103" t="s">
        <v>21</v>
      </c>
      <c r="G103" t="s">
        <v>22</v>
      </c>
      <c r="H103">
        <v>3</v>
      </c>
      <c r="J103">
        <v>150</v>
      </c>
      <c r="K103">
        <v>100</v>
      </c>
      <c r="L103">
        <v>0.82</v>
      </c>
      <c r="M103">
        <v>3</v>
      </c>
      <c r="N103">
        <v>30</v>
      </c>
      <c r="O103">
        <v>150</v>
      </c>
      <c r="P103">
        <v>9</v>
      </c>
      <c r="Q103">
        <v>87</v>
      </c>
      <c r="R103" t="s">
        <v>34</v>
      </c>
    </row>
    <row r="104" spans="1:18">
      <c r="A104" t="s">
        <v>164</v>
      </c>
      <c r="B104" s="2" t="str">
        <f>Hyperlink("https://www.diodes.com/datasheet/download/SDM05U40CSPQ.pdf")</f>
        <v>https://www.diodes.com/datasheet/download/SDM05U40CSPQ.pdf</v>
      </c>
      <c r="C104" t="str">
        <f>Hyperlink("https://www.diodes.com/part/view/SDM05U40CSPQ","SDM05U40CSPQ")</f>
        <v>SDM05U40CSPQ</v>
      </c>
      <c r="D104" t="s">
        <v>165</v>
      </c>
      <c r="E104" t="s">
        <v>20</v>
      </c>
      <c r="F104" t="s">
        <v>21</v>
      </c>
      <c r="G104" t="s">
        <v>22</v>
      </c>
      <c r="H104">
        <v>0.5</v>
      </c>
      <c r="J104">
        <v>40</v>
      </c>
      <c r="K104">
        <v>14</v>
      </c>
      <c r="L104">
        <v>0.46</v>
      </c>
      <c r="M104">
        <v>0.5</v>
      </c>
      <c r="N104">
        <v>75</v>
      </c>
      <c r="O104">
        <v>40</v>
      </c>
      <c r="Q104">
        <v>35</v>
      </c>
      <c r="R104" t="s">
        <v>166</v>
      </c>
    </row>
    <row r="105" spans="1:18">
      <c r="A105" t="s">
        <v>167</v>
      </c>
      <c r="B105" s="2" t="str">
        <f>Hyperlink("https://www.diodes.com/datasheet/download/SDM160S1FQ.pdf")</f>
        <v>https://www.diodes.com/datasheet/download/SDM160S1FQ.pdf</v>
      </c>
      <c r="C105" t="str">
        <f>Hyperlink("https://www.diodes.com/part/view/SDM160S1FQ","SDM160S1FQ")</f>
        <v>SDM160S1FQ</v>
      </c>
      <c r="D105" t="s">
        <v>168</v>
      </c>
      <c r="E105" t="s">
        <v>20</v>
      </c>
      <c r="F105" t="s">
        <v>21</v>
      </c>
      <c r="G105" t="s">
        <v>22</v>
      </c>
      <c r="H105">
        <v>1</v>
      </c>
      <c r="I105" t="s">
        <v>23</v>
      </c>
      <c r="J105">
        <v>60</v>
      </c>
      <c r="K105">
        <v>50</v>
      </c>
      <c r="L105">
        <v>0.53</v>
      </c>
      <c r="M105">
        <v>1</v>
      </c>
      <c r="N105">
        <v>0.06</v>
      </c>
      <c r="O105">
        <v>60</v>
      </c>
      <c r="P105" t="s">
        <v>23</v>
      </c>
      <c r="Q105">
        <v>48</v>
      </c>
      <c r="R105" t="s">
        <v>69</v>
      </c>
    </row>
    <row r="106" spans="1:18">
      <c r="A106" t="s">
        <v>169</v>
      </c>
      <c r="B106" s="2" t="str">
        <f>Hyperlink("https://www.diodes.com/datasheet/download/SDM1M40LP8Q.pdf")</f>
        <v>https://www.diodes.com/datasheet/download/SDM1M40LP8Q.pdf</v>
      </c>
      <c r="C106" t="str">
        <f>Hyperlink("https://www.diodes.com/part/view/SDM1M40LP8Q","SDM1M40LP8Q")</f>
        <v>SDM1M40LP8Q</v>
      </c>
      <c r="D106" t="s">
        <v>170</v>
      </c>
      <c r="E106" t="s">
        <v>20</v>
      </c>
      <c r="F106" t="s">
        <v>21</v>
      </c>
      <c r="G106" t="s">
        <v>22</v>
      </c>
      <c r="H106">
        <v>1</v>
      </c>
      <c r="I106" t="s">
        <v>23</v>
      </c>
      <c r="J106">
        <v>40</v>
      </c>
      <c r="K106">
        <v>8</v>
      </c>
      <c r="L106">
        <v>0.66</v>
      </c>
      <c r="M106">
        <v>1</v>
      </c>
      <c r="N106">
        <v>20</v>
      </c>
      <c r="O106">
        <v>40</v>
      </c>
      <c r="P106" t="s">
        <v>23</v>
      </c>
      <c r="Q106">
        <v>25</v>
      </c>
      <c r="R106" t="s">
        <v>171</v>
      </c>
    </row>
    <row r="107" spans="1:18">
      <c r="A107" t="s">
        <v>172</v>
      </c>
      <c r="B107" s="2" t="str">
        <f>Hyperlink("https://www.diodes.com/datasheet/download/SDM1U100S1FQ.pdf")</f>
        <v>https://www.diodes.com/datasheet/download/SDM1U100S1FQ.pdf</v>
      </c>
      <c r="C107" t="str">
        <f>Hyperlink("https://www.diodes.com/part/view/SDM1U100S1FQ","SDM1U100S1FQ")</f>
        <v>SDM1U100S1FQ</v>
      </c>
      <c r="D107" t="s">
        <v>173</v>
      </c>
      <c r="E107" t="s">
        <v>20</v>
      </c>
      <c r="F107" t="s">
        <v>21</v>
      </c>
      <c r="G107" t="s">
        <v>22</v>
      </c>
      <c r="H107">
        <v>1</v>
      </c>
      <c r="J107">
        <v>100</v>
      </c>
      <c r="K107">
        <v>50</v>
      </c>
      <c r="L107">
        <v>0.77</v>
      </c>
      <c r="M107">
        <v>1</v>
      </c>
      <c r="N107">
        <v>0.15</v>
      </c>
      <c r="O107">
        <v>100</v>
      </c>
      <c r="R107" t="s">
        <v>69</v>
      </c>
    </row>
    <row r="108" spans="1:18">
      <c r="A108" t="s">
        <v>174</v>
      </c>
      <c r="B108" s="2" t="str">
        <f>Hyperlink("https://www.diodes.com/datasheet/download/SDM2100S1FQ.pdf")</f>
        <v>https://www.diodes.com/datasheet/download/SDM2100S1FQ.pdf</v>
      </c>
      <c r="C108" t="str">
        <f>Hyperlink("https://www.diodes.com/part/view/SDM2100S1FQ","SDM2100S1FQ")</f>
        <v>SDM2100S1FQ</v>
      </c>
      <c r="D108" t="s">
        <v>175</v>
      </c>
      <c r="E108" t="s">
        <v>20</v>
      </c>
      <c r="F108" t="s">
        <v>21</v>
      </c>
      <c r="G108" t="s">
        <v>22</v>
      </c>
      <c r="H108">
        <v>2</v>
      </c>
      <c r="I108" t="s">
        <v>23</v>
      </c>
      <c r="J108">
        <v>100</v>
      </c>
      <c r="K108">
        <v>50</v>
      </c>
      <c r="L108">
        <v>0.83</v>
      </c>
      <c r="M108">
        <v>2</v>
      </c>
      <c r="N108">
        <v>0.15</v>
      </c>
      <c r="O108">
        <v>100</v>
      </c>
      <c r="Q108">
        <v>42</v>
      </c>
      <c r="R108" t="s">
        <v>69</v>
      </c>
    </row>
    <row r="109" spans="1:18">
      <c r="A109" t="s">
        <v>176</v>
      </c>
      <c r="B109" s="2" t="str">
        <f>Hyperlink("https://www.diodes.com/datasheet/download/ZHCS1000QTA.pdf")</f>
        <v>https://www.diodes.com/datasheet/download/ZHCS1000QTA.pdf</v>
      </c>
      <c r="C109" t="str">
        <f>Hyperlink("https://www.diodes.com/part/view/ZHCS1000QTA","ZHCS1000QTA")</f>
        <v>ZHCS1000QTA</v>
      </c>
      <c r="D109" t="s">
        <v>177</v>
      </c>
      <c r="E109" t="s">
        <v>20</v>
      </c>
      <c r="F109" t="s">
        <v>21</v>
      </c>
      <c r="G109" t="s">
        <v>22</v>
      </c>
      <c r="H109">
        <v>1</v>
      </c>
      <c r="I109" t="s">
        <v>23</v>
      </c>
      <c r="J109">
        <v>40</v>
      </c>
      <c r="K109">
        <v>5.2</v>
      </c>
      <c r="L109">
        <v>0.6</v>
      </c>
      <c r="M109">
        <v>1</v>
      </c>
      <c r="N109">
        <v>100</v>
      </c>
      <c r="O109">
        <v>45</v>
      </c>
      <c r="P109" t="s">
        <v>23</v>
      </c>
      <c r="Q109">
        <v>17</v>
      </c>
      <c r="R109" t="s">
        <v>110</v>
      </c>
    </row>
    <row r="110" spans="1:18">
      <c r="A110" t="s">
        <v>178</v>
      </c>
      <c r="B110" s="2" t="str">
        <f>Hyperlink("https://www.diodes.com/datasheet/download/ZHCS500QTA.pdf")</f>
        <v>https://www.diodes.com/datasheet/download/ZHCS500QTA.pdf</v>
      </c>
      <c r="C110" t="str">
        <f>Hyperlink("https://www.diodes.com/part/view/ZHCS500QTA","ZHCS500QTA")</f>
        <v>ZHCS500QTA</v>
      </c>
      <c r="D110" t="s">
        <v>179</v>
      </c>
      <c r="E110" t="s">
        <v>20</v>
      </c>
      <c r="F110" t="s">
        <v>21</v>
      </c>
      <c r="G110" t="s">
        <v>22</v>
      </c>
      <c r="H110">
        <v>0.5</v>
      </c>
      <c r="I110" t="s">
        <v>23</v>
      </c>
      <c r="J110">
        <v>40</v>
      </c>
      <c r="K110">
        <v>3</v>
      </c>
      <c r="L110">
        <v>0.55</v>
      </c>
      <c r="M110">
        <v>0.5</v>
      </c>
      <c r="N110">
        <v>40</v>
      </c>
      <c r="O110">
        <v>30</v>
      </c>
      <c r="P110">
        <v>10</v>
      </c>
      <c r="Q110">
        <v>20</v>
      </c>
      <c r="R110" t="s">
        <v>110</v>
      </c>
    </row>
    <row r="111" spans="1:18">
      <c r="A111" t="s">
        <v>180</v>
      </c>
      <c r="B111" s="2" t="str">
        <f>Hyperlink("https://www.diodes.com/datasheet/download/ZHCS506Q.pdf")</f>
        <v>https://www.diodes.com/datasheet/download/ZHCS506Q.pdf</v>
      </c>
      <c r="C111" t="str">
        <f>Hyperlink("https://www.diodes.com/part/view/ZHCS506Q","ZHCS506Q")</f>
        <v>ZHCS506Q</v>
      </c>
      <c r="D111" t="s">
        <v>181</v>
      </c>
      <c r="E111" t="s">
        <v>20</v>
      </c>
      <c r="F111" t="s">
        <v>21</v>
      </c>
      <c r="G111" t="s">
        <v>22</v>
      </c>
      <c r="H111">
        <v>0.5</v>
      </c>
      <c r="I111" t="s">
        <v>23</v>
      </c>
      <c r="J111">
        <v>60</v>
      </c>
      <c r="K111">
        <v>2.5</v>
      </c>
      <c r="L111">
        <v>0.63</v>
      </c>
      <c r="M111">
        <v>0.5</v>
      </c>
      <c r="N111">
        <v>50</v>
      </c>
      <c r="O111">
        <v>45</v>
      </c>
      <c r="P111" t="s">
        <v>23</v>
      </c>
      <c r="Q111" t="s">
        <v>23</v>
      </c>
      <c r="R111" t="s">
        <v>110</v>
      </c>
    </row>
    <row r="112" spans="1:18">
      <c r="A112" t="s">
        <v>182</v>
      </c>
      <c r="B112" s="2" t="str">
        <f>Hyperlink("https://www.diodes.com/datasheet/download/ZHCS750QTA.pdf")</f>
        <v>https://www.diodes.com/datasheet/download/ZHCS750QTA.pdf</v>
      </c>
      <c r="C112" t="str">
        <f>Hyperlink("https://www.diodes.com/part/view/ZHCS750QTA","ZHCS750QTA")</f>
        <v>ZHCS750QTA</v>
      </c>
      <c r="D112" t="s">
        <v>179</v>
      </c>
      <c r="E112" t="s">
        <v>20</v>
      </c>
      <c r="F112" t="s">
        <v>21</v>
      </c>
      <c r="G112" t="s">
        <v>22</v>
      </c>
      <c r="H112">
        <v>0.75</v>
      </c>
      <c r="I112" t="s">
        <v>23</v>
      </c>
      <c r="J112">
        <v>40</v>
      </c>
      <c r="K112">
        <v>5.2</v>
      </c>
      <c r="L112">
        <v>0.49</v>
      </c>
      <c r="M112">
        <v>0.75</v>
      </c>
      <c r="N112">
        <v>100</v>
      </c>
      <c r="O112">
        <v>30</v>
      </c>
      <c r="P112">
        <v>12</v>
      </c>
      <c r="Q112">
        <v>25</v>
      </c>
      <c r="R112" t="s">
        <v>110</v>
      </c>
    </row>
    <row r="113" spans="1:18">
      <c r="A113" t="s">
        <v>183</v>
      </c>
      <c r="B113" s="2" t="str">
        <f>Hyperlink("https://www.diodes.com/datasheet/download/ZLLS1000QTA.pdf")</f>
        <v>https://www.diodes.com/datasheet/download/ZLLS1000QTA.pdf</v>
      </c>
      <c r="C113" t="str">
        <f>Hyperlink("https://www.diodes.com/part/view/ZLLS1000QTA","ZLLS1000QTA")</f>
        <v>ZLLS1000QTA</v>
      </c>
      <c r="D113" t="s">
        <v>184</v>
      </c>
      <c r="E113" t="s">
        <v>20</v>
      </c>
      <c r="F113" t="s">
        <v>21</v>
      </c>
      <c r="G113" t="s">
        <v>22</v>
      </c>
      <c r="H113">
        <v>1.16</v>
      </c>
      <c r="I113">
        <v>25</v>
      </c>
      <c r="J113">
        <v>40</v>
      </c>
      <c r="K113">
        <v>22</v>
      </c>
      <c r="L113">
        <v>0.66</v>
      </c>
      <c r="M113">
        <v>1.5</v>
      </c>
      <c r="N113">
        <v>20</v>
      </c>
      <c r="O113">
        <v>30</v>
      </c>
      <c r="P113">
        <v>5</v>
      </c>
      <c r="Q113">
        <v>28</v>
      </c>
      <c r="R113" t="s">
        <v>110</v>
      </c>
    </row>
    <row r="114" spans="1:18">
      <c r="A114" t="s">
        <v>185</v>
      </c>
      <c r="B114" s="2" t="str">
        <f>Hyperlink("https://www.diodes.com/datasheet/download/ZLLS2000Q.pdf")</f>
        <v>https://www.diodes.com/datasheet/download/ZLLS2000Q.pdf</v>
      </c>
      <c r="C114" t="str">
        <f>Hyperlink("https://www.diodes.com/part/view/ZLLS2000Q","ZLLS2000Q")</f>
        <v>ZLLS2000Q</v>
      </c>
      <c r="D114" t="s">
        <v>184</v>
      </c>
      <c r="E114" t="s">
        <v>20</v>
      </c>
      <c r="F114" t="s">
        <v>21</v>
      </c>
      <c r="G114" t="s">
        <v>22</v>
      </c>
      <c r="H114">
        <v>2</v>
      </c>
      <c r="I114" t="s">
        <v>23</v>
      </c>
      <c r="J114">
        <v>40</v>
      </c>
      <c r="K114">
        <v>12</v>
      </c>
      <c r="L114">
        <v>0.54</v>
      </c>
      <c r="M114">
        <v>2</v>
      </c>
      <c r="N114">
        <v>40</v>
      </c>
      <c r="O114">
        <v>30</v>
      </c>
      <c r="P114" t="s">
        <v>23</v>
      </c>
      <c r="Q114">
        <v>65</v>
      </c>
      <c r="R114" t="s">
        <v>186</v>
      </c>
    </row>
    <row r="115" spans="1:18">
      <c r="A115" t="s">
        <v>187</v>
      </c>
      <c r="B115" s="2" t="str">
        <f>Hyperlink("https://www.diodes.com/datasheet/download/ZLLS400Q.pdf")</f>
        <v>https://www.diodes.com/datasheet/download/ZLLS400Q.pdf</v>
      </c>
      <c r="C115" t="str">
        <f>Hyperlink("https://www.diodes.com/part/view/ZLLS400Q","ZLLS400Q")</f>
        <v>ZLLS400Q</v>
      </c>
      <c r="D115" t="s">
        <v>188</v>
      </c>
      <c r="E115" t="s">
        <v>20</v>
      </c>
      <c r="F115" t="s">
        <v>21</v>
      </c>
      <c r="G115" t="s">
        <v>22</v>
      </c>
      <c r="H115">
        <v>0.52</v>
      </c>
      <c r="I115" t="s">
        <v>23</v>
      </c>
      <c r="J115">
        <v>40</v>
      </c>
      <c r="K115">
        <v>2.5</v>
      </c>
      <c r="L115">
        <v>0.5</v>
      </c>
      <c r="M115">
        <v>0.4</v>
      </c>
      <c r="N115">
        <v>10</v>
      </c>
      <c r="O115">
        <v>30</v>
      </c>
      <c r="Q115">
        <v>15</v>
      </c>
      <c r="R115" t="s">
        <v>27</v>
      </c>
    </row>
    <row r="116" spans="1:18">
      <c r="A116" t="s">
        <v>189</v>
      </c>
      <c r="B116" s="2" t="str">
        <f>Hyperlink("https://www.diodes.com/datasheet/download/ZLLS500QTA.pdf")</f>
        <v>https://www.diodes.com/datasheet/download/ZLLS500QTA.pdf</v>
      </c>
      <c r="C116" t="str">
        <f>Hyperlink("https://www.diodes.com/part/view/ZLLS500QTA","ZLLS500QTA")</f>
        <v>ZLLS500QTA</v>
      </c>
      <c r="D116" t="s">
        <v>179</v>
      </c>
      <c r="E116" t="s">
        <v>20</v>
      </c>
      <c r="F116" t="s">
        <v>21</v>
      </c>
      <c r="G116" t="s">
        <v>22</v>
      </c>
      <c r="H116">
        <v>0.7</v>
      </c>
      <c r="I116" t="s">
        <v>23</v>
      </c>
      <c r="J116">
        <v>40</v>
      </c>
      <c r="K116">
        <v>3.2</v>
      </c>
      <c r="L116">
        <v>0.63</v>
      </c>
      <c r="M116">
        <v>0.75</v>
      </c>
      <c r="N116">
        <v>10</v>
      </c>
      <c r="O116">
        <v>30</v>
      </c>
      <c r="R116" t="s">
        <v>110</v>
      </c>
    </row>
  </sheetData>
  <autoFilter ref="A1:R116"/>
  <hyperlinks>
    <hyperlink ref="B2" r:id="rId_hyperlink_1" tooltip="https://www.diodes.com/datasheet/download/1N5819HWQ.pdf" display="https://www.diodes.com/datasheet/download/1N5819HWQ.pdf"/>
    <hyperlink ref="C2" r:id="rId_hyperlink_2" tooltip="1N5819HWQ" display="1N5819HWQ"/>
    <hyperlink ref="B3" r:id="rId_hyperlink_3" tooltip="https://www.diodes.com/datasheet/download/B0530WSQ.pdf" display="https://www.diodes.com/datasheet/download/B0530WSQ.pdf"/>
    <hyperlink ref="C3" r:id="rId_hyperlink_4" tooltip="B0530WSQ" display="B0530WSQ"/>
    <hyperlink ref="B4" r:id="rId_hyperlink_5" tooltip="https://www.diodes.com/datasheet/download/B0540WQ.pdf" display="https://www.diodes.com/datasheet/download/B0540WQ.pdf"/>
    <hyperlink ref="C4" r:id="rId_hyperlink_6" tooltip="B0540WQ" display="B0540WQ"/>
    <hyperlink ref="B5" r:id="rId_hyperlink_7" tooltip="https://www.diodes.com/datasheet/download/B0540WSQ.pdf" display="https://www.diodes.com/datasheet/download/B0540WSQ.pdf"/>
    <hyperlink ref="C5" r:id="rId_hyperlink_8" tooltip="B0540WSQ" display="B0540WSQ"/>
    <hyperlink ref="B6" r:id="rId_hyperlink_9" tooltip="https://www.diodes.com/datasheet/download/B1100BQ.pdf" display="https://www.diodes.com/datasheet/download/B1100BQ.pdf"/>
    <hyperlink ref="C6" r:id="rId_hyperlink_10" tooltip="B1100BQ" display="B1100BQ"/>
    <hyperlink ref="B7" r:id="rId_hyperlink_11" tooltip="https://www.diodes.com/datasheet/download/B1100Q.pdf" display="https://www.diodes.com/datasheet/download/B1100Q.pdf"/>
    <hyperlink ref="C7" r:id="rId_hyperlink_12" tooltip="B1100Q" display="B1100Q"/>
    <hyperlink ref="B8" r:id="rId_hyperlink_13" tooltip="https://www.diodes.com/datasheet/download/ds38236.pdf" display="https://www.diodes.com/datasheet/download/ds38236.pdf"/>
    <hyperlink ref="C8" r:id="rId_hyperlink_14" tooltip="B120BQ" display="B120BQ"/>
    <hyperlink ref="B9" r:id="rId_hyperlink_15" tooltip="https://www.diodes.com/datasheet/download/ds38236.pdf" display="https://www.diodes.com/datasheet/download/ds38236.pdf"/>
    <hyperlink ref="C9" r:id="rId_hyperlink_16" tooltip="B120Q" display="B120Q"/>
    <hyperlink ref="B10" r:id="rId_hyperlink_17" tooltip="https://www.diodes.com/datasheet/download/ds38236.pdf" display="https://www.diodes.com/datasheet/download/ds38236.pdf"/>
    <hyperlink ref="C10" r:id="rId_hyperlink_18" tooltip="B130BQ" display="B130BQ"/>
    <hyperlink ref="B11" r:id="rId_hyperlink_19" tooltip="https://www.diodes.com/datasheet/download/ds38236.pdf" display="https://www.diodes.com/datasheet/download/ds38236.pdf"/>
    <hyperlink ref="C11" r:id="rId_hyperlink_20" tooltip="B130Q" display="B130Q"/>
    <hyperlink ref="B12" r:id="rId_hyperlink_21" tooltip="https://www.diodes.com/datasheet/download/ds38236.pdf" display="https://www.diodes.com/datasheet/download/ds38236.pdf"/>
    <hyperlink ref="C12" r:id="rId_hyperlink_22" tooltip="B140BQ" display="B140BQ"/>
    <hyperlink ref="B13" r:id="rId_hyperlink_23" tooltip="https://www.diodes.com/datasheet/download/B140HWQ.pdf" display="https://www.diodes.com/datasheet/download/B140HWQ.pdf"/>
    <hyperlink ref="C13" r:id="rId_hyperlink_24" tooltip="B140HWQ" display="B140HWQ"/>
    <hyperlink ref="B14" r:id="rId_hyperlink_25" tooltip="https://www.diodes.com/datasheet/download/ds38236.pdf" display="https://www.diodes.com/datasheet/download/ds38236.pdf"/>
    <hyperlink ref="C14" r:id="rId_hyperlink_26" tooltip="B140Q" display="B140Q"/>
    <hyperlink ref="B15" r:id="rId_hyperlink_27" tooltip="https://www.diodes.com/datasheet/download/B140WSQ.pdf" display="https://www.diodes.com/datasheet/download/B140WSQ.pdf"/>
    <hyperlink ref="C15" r:id="rId_hyperlink_28" tooltip="B140WSQ" display="B140WSQ"/>
    <hyperlink ref="B16" r:id="rId_hyperlink_29" tooltip="https://www.diodes.com/datasheet/download/ds38236.pdf" display="https://www.diodes.com/datasheet/download/ds38236.pdf"/>
    <hyperlink ref="C16" r:id="rId_hyperlink_30" tooltip="B150BQ" display="B150BQ"/>
    <hyperlink ref="B17" r:id="rId_hyperlink_31" tooltip="https://www.diodes.com/datasheet/download/ds38236.pdf" display="https://www.diodes.com/datasheet/download/ds38236.pdf"/>
    <hyperlink ref="C17" r:id="rId_hyperlink_32" tooltip="B150Q" display="B150Q"/>
    <hyperlink ref="B18" r:id="rId_hyperlink_33" tooltip="https://www.diodes.com/datasheet/download/ds38236.pdf" display="https://www.diodes.com/datasheet/download/ds38236.pdf"/>
    <hyperlink ref="C18" r:id="rId_hyperlink_34" tooltip="B160BQ" display="B160BQ"/>
    <hyperlink ref="B19" r:id="rId_hyperlink_35" tooltip="https://www.diodes.com/datasheet/download/ds38236.pdf" display="https://www.diodes.com/datasheet/download/ds38236.pdf"/>
    <hyperlink ref="C19" r:id="rId_hyperlink_36" tooltip="B160Q" display="B160Q"/>
    <hyperlink ref="B20" r:id="rId_hyperlink_37" tooltip="https://www.diodes.com/datasheet/download/B170BQ.pdf" display="https://www.diodes.com/datasheet/download/B170BQ.pdf"/>
    <hyperlink ref="C20" r:id="rId_hyperlink_38" tooltip="B170BQ" display="B170BQ"/>
    <hyperlink ref="B21" r:id="rId_hyperlink_39" tooltip="https://www.diodes.com/datasheet/download/B170Q.pdf" display="https://www.diodes.com/datasheet/download/B170Q.pdf"/>
    <hyperlink ref="C21" r:id="rId_hyperlink_40" tooltip="B170Q" display="B170Q"/>
    <hyperlink ref="B22" r:id="rId_hyperlink_41" tooltip="https://www.diodes.com/datasheet/download/B180BQ.pdf" display="https://www.diodes.com/datasheet/download/B180BQ.pdf"/>
    <hyperlink ref="C22" r:id="rId_hyperlink_42" tooltip="B180BQ" display="B180BQ"/>
    <hyperlink ref="B23" r:id="rId_hyperlink_43" tooltip="https://www.diodes.com/datasheet/download/B180Q.pdf" display="https://www.diodes.com/datasheet/download/B180Q.pdf"/>
    <hyperlink ref="C23" r:id="rId_hyperlink_44" tooltip="B180Q" display="B180Q"/>
    <hyperlink ref="B24" r:id="rId_hyperlink_45" tooltip="https://www.diodes.com/datasheet/download/B190BQ.pdf" display="https://www.diodes.com/datasheet/download/B190BQ.pdf"/>
    <hyperlink ref="C24" r:id="rId_hyperlink_46" tooltip="B190BQ" display="B190BQ"/>
    <hyperlink ref="B25" r:id="rId_hyperlink_47" tooltip="https://www.diodes.com/datasheet/download/B190Q.pdf" display="https://www.diodes.com/datasheet/download/B190Q.pdf"/>
    <hyperlink ref="C25" r:id="rId_hyperlink_48" tooltip="B190Q" display="B190Q"/>
    <hyperlink ref="B26" r:id="rId_hyperlink_49" tooltip="https://www.diodes.com/datasheet/download/B2100AQ.pdf" display="https://www.diodes.com/datasheet/download/B2100AQ.pdf"/>
    <hyperlink ref="C26" r:id="rId_hyperlink_50" tooltip="B2100AQ" display="B2100AQ"/>
    <hyperlink ref="B27" r:id="rId_hyperlink_51" tooltip="https://www.diodes.com/datasheet/download/B2100Q.pdf" display="https://www.diodes.com/datasheet/download/B2100Q.pdf"/>
    <hyperlink ref="C27" r:id="rId_hyperlink_52" tooltip="B2100Q" display="B2100Q"/>
    <hyperlink ref="B28" r:id="rId_hyperlink_53" tooltip="https://www.diodes.com/datasheet/download/B220AQ.pdf" display="https://www.diodes.com/datasheet/download/B220AQ.pdf"/>
    <hyperlink ref="C28" r:id="rId_hyperlink_54" tooltip="B220AQ" display="B220AQ"/>
    <hyperlink ref="B29" r:id="rId_hyperlink_55" tooltip="https://www.diodes.com/datasheet/download/B220Q.pdf" display="https://www.diodes.com/datasheet/download/B220Q.pdf"/>
    <hyperlink ref="C29" r:id="rId_hyperlink_56" tooltip="B220Q" display="B220Q"/>
    <hyperlink ref="B30" r:id="rId_hyperlink_57" tooltip="https://www.diodes.com/datasheet/download/B230AQ.pdf" display="https://www.diodes.com/datasheet/download/B230AQ.pdf"/>
    <hyperlink ref="C30" r:id="rId_hyperlink_58" tooltip="B230AQ" display="B230AQ"/>
    <hyperlink ref="B31" r:id="rId_hyperlink_59" tooltip="https://www.diodes.com/datasheet/download/B230Q.pdf" display="https://www.diodes.com/datasheet/download/B230Q.pdf"/>
    <hyperlink ref="C31" r:id="rId_hyperlink_60" tooltip="B230Q" display="B230Q"/>
    <hyperlink ref="B32" r:id="rId_hyperlink_61" tooltip="https://www.diodes.com/datasheet/download/B240AQ.pdf" display="https://www.diodes.com/datasheet/download/B240AQ.pdf"/>
    <hyperlink ref="C32" r:id="rId_hyperlink_62" tooltip="B240AQ" display="B240AQ"/>
    <hyperlink ref="B33" r:id="rId_hyperlink_63" tooltip="https://www.diodes.com/datasheet/download/B240Q.pdf" display="https://www.diodes.com/datasheet/download/B240Q.pdf"/>
    <hyperlink ref="C33" r:id="rId_hyperlink_64" tooltip="B240Q" display="B240Q"/>
    <hyperlink ref="B34" r:id="rId_hyperlink_65" tooltip="https://www.diodes.com/datasheet/download/B240S1FQ.pdf" display="https://www.diodes.com/datasheet/download/B240S1FQ.pdf"/>
    <hyperlink ref="C34" r:id="rId_hyperlink_66" tooltip="B240S1FQ" display="B240S1FQ"/>
    <hyperlink ref="B35" r:id="rId_hyperlink_67" tooltip="https://www.diodes.com/datasheet/download/B250AQ.pdf" display="https://www.diodes.com/datasheet/download/B250AQ.pdf"/>
    <hyperlink ref="C35" r:id="rId_hyperlink_68" tooltip="B250AQ" display="B250AQ"/>
    <hyperlink ref="B36" r:id="rId_hyperlink_69" tooltip="https://www.diodes.com/datasheet/download/B250Q.pdf" display="https://www.diodes.com/datasheet/download/B250Q.pdf"/>
    <hyperlink ref="C36" r:id="rId_hyperlink_70" tooltip="B250Q" display="B250Q"/>
    <hyperlink ref="B37" r:id="rId_hyperlink_71" tooltip="https://www.diodes.com/datasheet/download/B260AQ.pdf" display="https://www.diodes.com/datasheet/download/B260AQ.pdf"/>
    <hyperlink ref="C37" r:id="rId_hyperlink_72" tooltip="B260AQ" display="B260AQ"/>
    <hyperlink ref="B38" r:id="rId_hyperlink_73" tooltip="https://www.diodes.com/datasheet/download/B260Q.pdf" display="https://www.diodes.com/datasheet/download/B260Q.pdf"/>
    <hyperlink ref="C38" r:id="rId_hyperlink_74" tooltip="B260Q" display="B260Q"/>
    <hyperlink ref="B39" r:id="rId_hyperlink_75" tooltip="https://www.diodes.com/datasheet/download/B270Q.pdf" display="https://www.diodes.com/datasheet/download/B270Q.pdf"/>
    <hyperlink ref="C39" r:id="rId_hyperlink_76" tooltip="B270Q" display="B270Q"/>
    <hyperlink ref="B40" r:id="rId_hyperlink_77" tooltip="https://www.diodes.com/datasheet/download/B280Q.pdf" display="https://www.diodes.com/datasheet/download/B280Q.pdf"/>
    <hyperlink ref="C40" r:id="rId_hyperlink_78" tooltip="B280Q" display="B280Q"/>
    <hyperlink ref="B41" r:id="rId_hyperlink_79" tooltip="https://www.diodes.com/datasheet/download/B290Q.pdf" display="https://www.diodes.com/datasheet/download/B290Q.pdf"/>
    <hyperlink ref="C41" r:id="rId_hyperlink_80" tooltip="B290Q" display="B290Q"/>
    <hyperlink ref="B42" r:id="rId_hyperlink_81" tooltip="https://www.diodes.com/datasheet/download/B3100BQ.pdf" display="https://www.diodes.com/datasheet/download/B3100BQ.pdf"/>
    <hyperlink ref="C42" r:id="rId_hyperlink_82" tooltip="B3100BQ" display="B3100BQ"/>
    <hyperlink ref="B43" r:id="rId_hyperlink_83" tooltip="https://www.diodes.com/datasheet/download/B3100Q.pdf" display="https://www.diodes.com/datasheet/download/B3100Q.pdf"/>
    <hyperlink ref="C43" r:id="rId_hyperlink_84" tooltip="B3100Q" display="B3100Q"/>
    <hyperlink ref="B44" r:id="rId_hyperlink_85" tooltip="https://www.diodes.com/datasheet/download/B320AQ+B360AQ.pdf" display="https://www.diodes.com/datasheet/download/B320AQ+B360AQ.pdf"/>
    <hyperlink ref="C44" r:id="rId_hyperlink_86" tooltip="B320AQ" display="B320AQ"/>
    <hyperlink ref="B45" r:id="rId_hyperlink_87" tooltip="https://www.diodes.com/datasheet/download/B320Q.pdf" display="https://www.diodes.com/datasheet/download/B320Q.pdf"/>
    <hyperlink ref="C45" r:id="rId_hyperlink_88" tooltip="B320Q" display="B320Q"/>
    <hyperlink ref="B46" r:id="rId_hyperlink_89" tooltip="https://www.diodes.com/datasheet/download/B320AQ+B360AQ.pdf" display="https://www.diodes.com/datasheet/download/B320AQ+B360AQ.pdf"/>
    <hyperlink ref="C46" r:id="rId_hyperlink_90" tooltip="B330AQ" display="B330AQ"/>
    <hyperlink ref="B47" r:id="rId_hyperlink_91" tooltip="https://www.diodes.com/datasheet/download/B330Q.pdf" display="https://www.diodes.com/datasheet/download/B330Q.pdf"/>
    <hyperlink ref="C47" r:id="rId_hyperlink_92" tooltip="B330Q" display="B330Q"/>
    <hyperlink ref="B48" r:id="rId_hyperlink_93" tooltip="https://www.diodes.com/datasheet/download/B320AQ+B360AQ.pdf" display="https://www.diodes.com/datasheet/download/B320AQ+B360AQ.pdf"/>
    <hyperlink ref="C48" r:id="rId_hyperlink_94" tooltip="B340AQ" display="B340AQ"/>
    <hyperlink ref="B49" r:id="rId_hyperlink_95" tooltip="https://www.diodes.com/datasheet/download/B340BQ.pdf" display="https://www.diodes.com/datasheet/download/B340BQ.pdf"/>
    <hyperlink ref="C49" r:id="rId_hyperlink_96" tooltip="B340BQ" display="B340BQ"/>
    <hyperlink ref="B50" r:id="rId_hyperlink_97" tooltip="https://www.diodes.com/datasheet/download/B340Q.pdf" display="https://www.diodes.com/datasheet/download/B340Q.pdf"/>
    <hyperlink ref="C50" r:id="rId_hyperlink_98" tooltip="B340Q" display="B340Q"/>
    <hyperlink ref="B51" r:id="rId_hyperlink_99" tooltip="https://www.diodes.com/datasheet/download/B320AQ+B360AQ.pdf" display="https://www.diodes.com/datasheet/download/B320AQ+B360AQ.pdf"/>
    <hyperlink ref="C51" r:id="rId_hyperlink_100" tooltip="B350AQ" display="B350AQ"/>
    <hyperlink ref="B52" r:id="rId_hyperlink_101" tooltip="https://www.diodes.com/datasheet/download/B340BQ.pdf" display="https://www.diodes.com/datasheet/download/B340BQ.pdf"/>
    <hyperlink ref="C52" r:id="rId_hyperlink_102" tooltip="B350BQ" display="B350BQ"/>
    <hyperlink ref="B53" r:id="rId_hyperlink_103" tooltip="https://www.diodes.com/datasheet/download/B350Q.pdf" display="https://www.diodes.com/datasheet/download/B350Q.pdf"/>
    <hyperlink ref="C53" r:id="rId_hyperlink_104" tooltip="B350Q" display="B350Q"/>
    <hyperlink ref="B54" r:id="rId_hyperlink_105" tooltip="https://www.diodes.com/datasheet/download/B320AQ+B360AQ.pdf" display="https://www.diodes.com/datasheet/download/B320AQ+B360AQ.pdf"/>
    <hyperlink ref="C54" r:id="rId_hyperlink_106" tooltip="B360AQ" display="B360AQ"/>
    <hyperlink ref="B55" r:id="rId_hyperlink_107" tooltip="https://www.diodes.com/datasheet/download/B360BQ.pdf" display="https://www.diodes.com/datasheet/download/B360BQ.pdf"/>
    <hyperlink ref="C55" r:id="rId_hyperlink_108" tooltip="B360BQ" display="B360BQ"/>
    <hyperlink ref="B56" r:id="rId_hyperlink_109" tooltip="https://www.diodes.com/datasheet/download/B360Q.pdf" display="https://www.diodes.com/datasheet/download/B360Q.pdf"/>
    <hyperlink ref="C56" r:id="rId_hyperlink_110" tooltip="B360Q" display="B360Q"/>
    <hyperlink ref="B57" r:id="rId_hyperlink_111" tooltip="https://www.diodes.com/datasheet/download/B370Q.pdf" display="https://www.diodes.com/datasheet/download/B370Q.pdf"/>
    <hyperlink ref="C57" r:id="rId_hyperlink_112" tooltip="B370Q" display="B370Q"/>
    <hyperlink ref="B58" r:id="rId_hyperlink_113" tooltip="https://www.diodes.com/datasheet/download/B380BQ.pdf" display="https://www.diodes.com/datasheet/download/B380BQ.pdf"/>
    <hyperlink ref="C58" r:id="rId_hyperlink_114" tooltip="B380BQ" display="B380BQ"/>
    <hyperlink ref="B59" r:id="rId_hyperlink_115" tooltip="https://www.diodes.com/datasheet/download/B380Q.pdf" display="https://www.diodes.com/datasheet/download/B380Q.pdf"/>
    <hyperlink ref="C59" r:id="rId_hyperlink_116" tooltip="B380Q" display="B380Q"/>
    <hyperlink ref="B60" r:id="rId_hyperlink_117" tooltip="https://www.diodes.com/datasheet/download/B390Q.pdf" display="https://www.diodes.com/datasheet/download/B390Q.pdf"/>
    <hyperlink ref="C60" r:id="rId_hyperlink_118" tooltip="B390Q" display="B390Q"/>
    <hyperlink ref="B61" r:id="rId_hyperlink_119" tooltip="https://www.diodes.com/datasheet/download/B520CQ.pdf" display="https://www.diodes.com/datasheet/download/B520CQ.pdf"/>
    <hyperlink ref="C61" r:id="rId_hyperlink_120" tooltip="B520CQ" display="B520CQ"/>
    <hyperlink ref="B62" r:id="rId_hyperlink_121" tooltip="https://www.diodes.com/datasheet/download/B530CQ.pdf" display="https://www.diodes.com/datasheet/download/B530CQ.pdf"/>
    <hyperlink ref="C62" r:id="rId_hyperlink_122" tooltip="B530CQ" display="B530CQ"/>
    <hyperlink ref="B63" r:id="rId_hyperlink_123" tooltip="https://www.diodes.com/datasheet/download/B540CQ.pdf" display="https://www.diodes.com/datasheet/download/B540CQ.pdf"/>
    <hyperlink ref="C63" r:id="rId_hyperlink_124" tooltip="B540CQ" display="B540CQ"/>
    <hyperlink ref="B64" r:id="rId_hyperlink_125" tooltip="https://www.diodes.com/datasheet/download/B550CQ.pdf" display="https://www.diodes.com/datasheet/download/B550CQ.pdf"/>
    <hyperlink ref="C64" r:id="rId_hyperlink_126" tooltip="B550CQ" display="B550CQ"/>
    <hyperlink ref="B65" r:id="rId_hyperlink_127" tooltip="https://www.diodes.com/datasheet/download/B560CQ.pdf" display="https://www.diodes.com/datasheet/download/B560CQ.pdf"/>
    <hyperlink ref="C65" r:id="rId_hyperlink_128" tooltip="B560CQ" display="B560CQ"/>
    <hyperlink ref="B66" r:id="rId_hyperlink_129" tooltip="https://www.diodes.com/datasheet/download/BAT1000Q.pdf" display="https://www.diodes.com/datasheet/download/BAT1000Q.pdf"/>
    <hyperlink ref="C66" r:id="rId_hyperlink_130" tooltip="BAT1000Q" display="BAT1000Q"/>
    <hyperlink ref="B67" r:id="rId_hyperlink_131" tooltip="https://www.diodes.com/datasheet/download/BAT760Q.pdf" display="https://www.diodes.com/datasheet/download/BAT760Q.pdf"/>
    <hyperlink ref="C67" r:id="rId_hyperlink_132" tooltip="BAT760Q" display="BAT760Q"/>
    <hyperlink ref="B68" r:id="rId_hyperlink_133" tooltip="https://www.diodes.com/datasheet/download/DFLS1100.pdf" display="https://www.diodes.com/datasheet/download/DFLS1100.pdf"/>
    <hyperlink ref="C68" r:id="rId_hyperlink_134" tooltip="DFLS1100Q" display="DFLS1100Q"/>
    <hyperlink ref="B69" r:id="rId_hyperlink_135" tooltip="https://www.diodes.com/datasheet/download/DFLS1150Q.pdf" display="https://www.diodes.com/datasheet/download/DFLS1150Q.pdf"/>
    <hyperlink ref="C69" r:id="rId_hyperlink_136" tooltip="DFLS1150Q" display="DFLS1150Q"/>
    <hyperlink ref="B70" r:id="rId_hyperlink_137" tooltip="https://www.diodes.com/datasheet/download/DFLS1200Q.pdf" display="https://www.diodes.com/datasheet/download/DFLS1200Q.pdf"/>
    <hyperlink ref="C70" r:id="rId_hyperlink_138" tooltip="DFLS1200Q" display="DFLS1200Q"/>
    <hyperlink ref="B71" r:id="rId_hyperlink_139" tooltip="https://www.diodes.com/datasheet/download/DFLS120LQ.pdf" display="https://www.diodes.com/datasheet/download/DFLS120LQ.pdf"/>
    <hyperlink ref="C71" r:id="rId_hyperlink_140" tooltip="DFLS120LQ" display="DFLS120LQ"/>
    <hyperlink ref="B72" r:id="rId_hyperlink_141" tooltip="https://www.diodes.com/datasheet/download/DFLS130LQ.pdf" display="https://www.diodes.com/datasheet/download/DFLS130LQ.pdf"/>
    <hyperlink ref="C72" r:id="rId_hyperlink_142" tooltip="DFLS130LQ" display="DFLS130LQ"/>
    <hyperlink ref="B73" r:id="rId_hyperlink_143" tooltip="https://www.diodes.com/datasheet/download/DFLS140LQ.pdf" display="https://www.diodes.com/datasheet/download/DFLS140LQ.pdf"/>
    <hyperlink ref="C73" r:id="rId_hyperlink_144" tooltip="DFLS140LQ" display="DFLS140LQ"/>
    <hyperlink ref="B74" r:id="rId_hyperlink_145" tooltip="https://www.diodes.com/datasheet/download/DFLS140Q.pdf" display="https://www.diodes.com/datasheet/download/DFLS140Q.pdf"/>
    <hyperlink ref="C74" r:id="rId_hyperlink_146" tooltip="DFLS140Q" display="DFLS140Q"/>
    <hyperlink ref="B75" r:id="rId_hyperlink_147" tooltip="https://www.diodes.com/datasheet/download/DFLS160Q.pdf" display="https://www.diodes.com/datasheet/download/DFLS160Q.pdf"/>
    <hyperlink ref="C75" r:id="rId_hyperlink_148" tooltip="DFLS160Q" display="DFLS160Q"/>
    <hyperlink ref="B76" r:id="rId_hyperlink_149" tooltip="https://www.diodes.com/datasheet/download/DFLS2100Q.pdf" display="https://www.diodes.com/datasheet/download/DFLS2100Q.pdf"/>
    <hyperlink ref="C76" r:id="rId_hyperlink_150" tooltip="DFLS2100Q" display="DFLS2100Q"/>
    <hyperlink ref="B77" r:id="rId_hyperlink_151" tooltip="https://www.diodes.com/datasheet/download/DFLS230LQ.pdf" display="https://www.diodes.com/datasheet/download/DFLS230LQ.pdf"/>
    <hyperlink ref="C77" r:id="rId_hyperlink_152" tooltip="DFLS230LQ" display="DFLS230LQ"/>
    <hyperlink ref="B78" r:id="rId_hyperlink_153" tooltip="https://www.diodes.com/datasheet/download/DFLS230Q.pdf" display="https://www.diodes.com/datasheet/download/DFLS230Q.pdf"/>
    <hyperlink ref="C78" r:id="rId_hyperlink_154" tooltip="DFLS230Q" display="DFLS230Q"/>
    <hyperlink ref="B79" r:id="rId_hyperlink_155" tooltip="https://www.diodes.com/datasheet/download/DFLS240LQ.pdf" display="https://www.diodes.com/datasheet/download/DFLS240LQ.pdf"/>
    <hyperlink ref="C79" r:id="rId_hyperlink_156" tooltip="DFLS240LQ" display="DFLS240LQ"/>
    <hyperlink ref="B80" r:id="rId_hyperlink_157" tooltip="https://www.diodes.com/datasheet/download/DFLS240Q.pdf" display="https://www.diodes.com/datasheet/download/DFLS240Q.pdf"/>
    <hyperlink ref="C80" r:id="rId_hyperlink_158" tooltip="DFLS240Q" display="DFLS240Q"/>
    <hyperlink ref="B81" r:id="rId_hyperlink_159" tooltip="https://www.diodes.com/datasheet/download/DFLS260Q.pdf" display="https://www.diodes.com/datasheet/download/DFLS260Q.pdf"/>
    <hyperlink ref="C81" r:id="rId_hyperlink_160" tooltip="DFLS260Q" display="DFLS260Q"/>
    <hyperlink ref="B82" r:id="rId_hyperlink_161" tooltip="https://www.diodes.com/datasheet/download/PD3S120LQ.pdf" display="https://www.diodes.com/datasheet/download/PD3S120LQ.pdf"/>
    <hyperlink ref="C82" r:id="rId_hyperlink_162" tooltip="PD3S120LQ" display="PD3S120LQ"/>
    <hyperlink ref="B83" r:id="rId_hyperlink_163" tooltip="https://www.diodes.com/datasheet/download/PD3S130HQ.pdf" display="https://www.diodes.com/datasheet/download/PD3S130HQ.pdf"/>
    <hyperlink ref="C83" r:id="rId_hyperlink_164" tooltip="PD3S130HQ" display="PD3S130HQ"/>
    <hyperlink ref="B84" r:id="rId_hyperlink_165" tooltip="https://www.diodes.com/datasheet/download/PD3S130LQ.pdf" display="https://www.diodes.com/datasheet/download/PD3S130LQ.pdf"/>
    <hyperlink ref="C84" r:id="rId_hyperlink_166" tooltip="PD3S130LQ" display="PD3S130LQ"/>
    <hyperlink ref="B85" r:id="rId_hyperlink_167" tooltip="https://www.diodes.com/datasheet/download/PD3S140Q.pdf" display="https://www.diodes.com/datasheet/download/PD3S140Q.pdf"/>
    <hyperlink ref="C85" r:id="rId_hyperlink_168" tooltip="PD3S140Q" display="PD3S140Q"/>
    <hyperlink ref="B86" r:id="rId_hyperlink_169" tooltip="https://www.diodes.com/datasheet/download/PD3S160Q.pdf" display="https://www.diodes.com/datasheet/download/PD3S160Q.pdf"/>
    <hyperlink ref="C86" r:id="rId_hyperlink_170" tooltip="PD3S160Q" display="PD3S160Q"/>
    <hyperlink ref="B87" r:id="rId_hyperlink_171" tooltip="https://www.diodes.com/datasheet/download/PD3S220LQ.pdf" display="https://www.diodes.com/datasheet/download/PD3S220LQ.pdf"/>
    <hyperlink ref="C87" r:id="rId_hyperlink_172" tooltip="PD3S220LQ" display="PD3S220LQ"/>
    <hyperlink ref="B88" r:id="rId_hyperlink_173" tooltip="https://www.diodes.com/datasheet/download/PD3S230HQ.pdf" display="https://www.diodes.com/datasheet/download/PD3S230HQ.pdf"/>
    <hyperlink ref="C88" r:id="rId_hyperlink_174" tooltip="PD3S230HQ" display="PD3S230HQ"/>
    <hyperlink ref="B89" r:id="rId_hyperlink_175" tooltip="https://www.diodes.com/datasheet/download/PD3S230LQ.pdf" display="https://www.diodes.com/datasheet/download/PD3S230LQ.pdf"/>
    <hyperlink ref="C89" r:id="rId_hyperlink_176" tooltip="PD3S230LQ" display="PD3S230LQ"/>
    <hyperlink ref="B90" r:id="rId_hyperlink_177" tooltip="https://www.diodes.com/datasheet/download/PDS1040Q.pdf" display="https://www.diodes.com/datasheet/download/PDS1040Q.pdf"/>
    <hyperlink ref="C90" r:id="rId_hyperlink_178" tooltip="PDS1040Q" display="PDS1040Q"/>
    <hyperlink ref="B91" r:id="rId_hyperlink_179" tooltip="https://www.diodes.com/datasheet/download/PDS1045Q.pdf" display="https://www.diodes.com/datasheet/download/PDS1045Q.pdf"/>
    <hyperlink ref="C91" r:id="rId_hyperlink_180" tooltip="PDS1045Q" display="PDS1045Q"/>
    <hyperlink ref="B92" r:id="rId_hyperlink_181" tooltip="https://www.diodes.com/datasheet/download/PDS3100Q.pdf" display="https://www.diodes.com/datasheet/download/PDS3100Q.pdf"/>
    <hyperlink ref="C92" r:id="rId_hyperlink_182" tooltip="PDS3100Q" display="PDS3100Q"/>
    <hyperlink ref="B93" r:id="rId_hyperlink_183" tooltip="https://www.diodes.com/datasheet/download/PDS3200Q.pdf" display="https://www.diodes.com/datasheet/download/PDS3200Q.pdf"/>
    <hyperlink ref="C93" r:id="rId_hyperlink_184" tooltip="PDS3200Q" display="PDS3200Q"/>
    <hyperlink ref="B94" r:id="rId_hyperlink_185" tooltip="https://www.diodes.com/datasheet/download/PDS340Q.pdf" display="https://www.diodes.com/datasheet/download/PDS340Q.pdf"/>
    <hyperlink ref="C94" r:id="rId_hyperlink_186" tooltip="PDS340Q" display="PDS340Q"/>
    <hyperlink ref="B95" r:id="rId_hyperlink_187" tooltip="https://www.diodes.com/datasheet/download/PDS360Q.pdf" display="https://www.diodes.com/datasheet/download/PDS360Q.pdf"/>
    <hyperlink ref="C95" r:id="rId_hyperlink_188" tooltip="PDS360Q" display="PDS360Q"/>
    <hyperlink ref="B96" r:id="rId_hyperlink_189" tooltip="https://www.diodes.com/datasheet/download/PDS4150Q.pdf" display="https://www.diodes.com/datasheet/download/PDS4150Q.pdf"/>
    <hyperlink ref="C96" r:id="rId_hyperlink_190" tooltip="PDS4150Q" display="PDS4150Q"/>
    <hyperlink ref="B97" r:id="rId_hyperlink_191" tooltip="https://www.diodes.com/datasheet/download/PDS4200HQ+.pdf" display="https://www.diodes.com/datasheet/download/PDS4200HQ+.pdf"/>
    <hyperlink ref="C97" r:id="rId_hyperlink_192" tooltip="PDS4200HQ" display="PDS4200HQ"/>
    <hyperlink ref="B98" r:id="rId_hyperlink_193" tooltip="https://www.diodes.com/datasheet/download/PDS5100HQ.pdf" display="https://www.diodes.com/datasheet/download/PDS5100HQ.pdf"/>
    <hyperlink ref="C98" r:id="rId_hyperlink_194" tooltip="PDS5100HQ" display="PDS5100HQ"/>
    <hyperlink ref="B99" r:id="rId_hyperlink_195" tooltip="https://www.diodes.com/datasheet/download/PDS5100Q.pdf" display="https://www.diodes.com/datasheet/download/PDS5100Q.pdf"/>
    <hyperlink ref="C99" r:id="rId_hyperlink_196" tooltip="PDS5100Q" display="PDS5100Q"/>
    <hyperlink ref="B100" r:id="rId_hyperlink_197" tooltip="https://www.diodes.com/datasheet/download/PDS540Q.pdf" display="https://www.diodes.com/datasheet/download/PDS540Q.pdf"/>
    <hyperlink ref="C100" r:id="rId_hyperlink_198" tooltip="PDS540Q" display="PDS540Q"/>
    <hyperlink ref="B101" r:id="rId_hyperlink_199" tooltip="https://www.diodes.com/datasheet/download/PDS560Q.pdf" display="https://www.diodes.com/datasheet/download/PDS560Q.pdf"/>
    <hyperlink ref="C101" r:id="rId_hyperlink_200" tooltip="PDS560Q" display="PDS560Q"/>
    <hyperlink ref="B102" r:id="rId_hyperlink_201" tooltip="https://www.diodes.com/datasheet/download/PDS760Q.pdf" display="https://www.diodes.com/datasheet/download/PDS760Q.pdf"/>
    <hyperlink ref="C102" r:id="rId_hyperlink_202" tooltip="PDS760Q" display="PDS760Q"/>
    <hyperlink ref="B103" r:id="rId_hyperlink_203" tooltip="https://www.diodes.com/datasheet/download/SBR3150SBQ.pdf" display="https://www.diodes.com/datasheet/download/SBR3150SBQ.pdf"/>
    <hyperlink ref="C103" r:id="rId_hyperlink_204" tooltip="SBR3150SBQ" display="SBR3150SBQ"/>
    <hyperlink ref="B104" r:id="rId_hyperlink_205" tooltip="https://www.diodes.com/datasheet/download/SDM05U40CSPQ.pdf" display="https://www.diodes.com/datasheet/download/SDM05U40CSPQ.pdf"/>
    <hyperlink ref="C104" r:id="rId_hyperlink_206" tooltip="SDM05U40CSPQ" display="SDM05U40CSPQ"/>
    <hyperlink ref="B105" r:id="rId_hyperlink_207" tooltip="https://www.diodes.com/datasheet/download/SDM160S1FQ.pdf" display="https://www.diodes.com/datasheet/download/SDM160S1FQ.pdf"/>
    <hyperlink ref="C105" r:id="rId_hyperlink_208" tooltip="SDM160S1FQ" display="SDM160S1FQ"/>
    <hyperlink ref="B106" r:id="rId_hyperlink_209" tooltip="https://www.diodes.com/datasheet/download/SDM1M40LP8Q.pdf" display="https://www.diodes.com/datasheet/download/SDM1M40LP8Q.pdf"/>
    <hyperlink ref="C106" r:id="rId_hyperlink_210" tooltip="SDM1M40LP8Q" display="SDM1M40LP8Q"/>
    <hyperlink ref="B107" r:id="rId_hyperlink_211" tooltip="https://www.diodes.com/datasheet/download/SDM1U100S1FQ.pdf" display="https://www.diodes.com/datasheet/download/SDM1U100S1FQ.pdf"/>
    <hyperlink ref="C107" r:id="rId_hyperlink_212" tooltip="SDM1U100S1FQ" display="SDM1U100S1FQ"/>
    <hyperlink ref="B108" r:id="rId_hyperlink_213" tooltip="https://www.diodes.com/datasheet/download/SDM2100S1FQ.pdf" display="https://www.diodes.com/datasheet/download/SDM2100S1FQ.pdf"/>
    <hyperlink ref="C108" r:id="rId_hyperlink_214" tooltip="SDM2100S1FQ" display="SDM2100S1FQ"/>
    <hyperlink ref="B109" r:id="rId_hyperlink_215" tooltip="https://www.diodes.com/datasheet/download/ZHCS1000QTA.pdf" display="https://www.diodes.com/datasheet/download/ZHCS1000QTA.pdf"/>
    <hyperlink ref="C109" r:id="rId_hyperlink_216" tooltip="ZHCS1000QTA" display="ZHCS1000QTA"/>
    <hyperlink ref="B110" r:id="rId_hyperlink_217" tooltip="https://www.diodes.com/datasheet/download/ZHCS500QTA.pdf" display="https://www.diodes.com/datasheet/download/ZHCS500QTA.pdf"/>
    <hyperlink ref="C110" r:id="rId_hyperlink_218" tooltip="ZHCS500QTA" display="ZHCS500QTA"/>
    <hyperlink ref="B111" r:id="rId_hyperlink_219" tooltip="https://www.diodes.com/datasheet/download/ZHCS506Q.pdf" display="https://www.diodes.com/datasheet/download/ZHCS506Q.pdf"/>
    <hyperlink ref="C111" r:id="rId_hyperlink_220" tooltip="ZHCS506Q" display="ZHCS506Q"/>
    <hyperlink ref="B112" r:id="rId_hyperlink_221" tooltip="https://www.diodes.com/datasheet/download/ZHCS750QTA.pdf" display="https://www.diodes.com/datasheet/download/ZHCS750QTA.pdf"/>
    <hyperlink ref="C112" r:id="rId_hyperlink_222" tooltip="ZHCS750QTA" display="ZHCS750QTA"/>
    <hyperlink ref="B113" r:id="rId_hyperlink_223" tooltip="https://www.diodes.com/datasheet/download/ZLLS1000QTA.pdf" display="https://www.diodes.com/datasheet/download/ZLLS1000QTA.pdf"/>
    <hyperlink ref="C113" r:id="rId_hyperlink_224" tooltip="ZLLS1000QTA" display="ZLLS1000QTA"/>
    <hyperlink ref="B114" r:id="rId_hyperlink_225" tooltip="https://www.diodes.com/datasheet/download/ZLLS2000Q.pdf" display="https://www.diodes.com/datasheet/download/ZLLS2000Q.pdf"/>
    <hyperlink ref="C114" r:id="rId_hyperlink_226" tooltip="ZLLS2000Q" display="ZLLS2000Q"/>
    <hyperlink ref="B115" r:id="rId_hyperlink_227" tooltip="https://www.diodes.com/datasheet/download/ZLLS400Q.pdf" display="https://www.diodes.com/datasheet/download/ZLLS400Q.pdf"/>
    <hyperlink ref="C115" r:id="rId_hyperlink_228" tooltip="ZLLS400Q" display="ZLLS400Q"/>
    <hyperlink ref="B116" r:id="rId_hyperlink_229" tooltip="https://www.diodes.com/datasheet/download/ZLLS500QTA.pdf" display="https://www.diodes.com/datasheet/download/ZLLS500QTA.pdf"/>
    <hyperlink ref="C116" r:id="rId_hyperlink_230" tooltip="ZLLS500QTA" display="ZLLS500QT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2025-05-28T13:17:04-05:00</dcterms:created>
  <dcterms:modified xsi:type="dcterms:W3CDTF">2025-05-28T13:17:04-05:00</dcterms:modified>
  <dc:title>Untitled Spreadsheet</dc:title>
  <dc:description/>
  <dc:subject/>
  <cp:keywords/>
  <cp:category/>
</cp:coreProperties>
</file>