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<sst xmlns="http://schemas.openxmlformats.org/spreadsheetml/2006/main" uniqueCount="69">
  <si>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</si>
  <si>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</si>
  <si>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</si>
  <si>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</si>
  <si>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AEC Qualified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</si>
  <si>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Number of Channels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</si>
  <si>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Minimum Supply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</si>
  <si>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Supply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</si>
  <si>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Supply Current @ 5V (per Op Amp)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</si>
  <si>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Input Offset Voltage typ (mV)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</si>
  <si>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Input Bias Current typ (nA)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</si>
  <si>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Minimum Input Common Mode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</si>
  <si>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Input Common Mode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</si>
  <si>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Current Source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</si>
  <si>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Current Sink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</si>
  <si>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Rail-Rail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</si>
  <si>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 Ambient Temperature Range (°C)</t>
    </r>
  </si>
  <si>
    <t>Packages</t>
  </si>
  <si>
    <t>Standard</t>
  </si>
  <si>
    <t>No</t>
  </si>
  <si>
    <t>V- +0.2</t>
  </si>
  <si>
    <t>V+ -0.2</t>
  </si>
  <si>
    <t>Input/ Output</t>
  </si>
  <si>
    <t>-40~85</t>
  </si>
  <si>
    <t>SOT25, SOT353</t>
  </si>
  <si>
    <t>TSSOP-14</t>
  </si>
  <si>
    <t>MSOP-8, SO-8</t>
  </si>
  <si>
    <t>High precision opamp</t>
  </si>
  <si>
    <t>V- -0.1</t>
  </si>
  <si>
    <t>V+ +0.1</t>
  </si>
  <si>
    <t>-40~125</t>
  </si>
  <si>
    <t>MSOP-8, SO-8, U-DFN3030-8</t>
  </si>
  <si>
    <t>1.8V, Micropower CMOS Zero-Drift Operational Amplifiers</t>
  </si>
  <si>
    <t>Automotive</t>
  </si>
  <si>
    <t>Yes</t>
  </si>
  <si>
    <t>(V-) -0.1</t>
  </si>
  <si>
    <t>(V+) +0.1</t>
  </si>
  <si>
    <t>SO-8</t>
  </si>
  <si>
    <t>Low Noise, Low Power, 1MHz, RRIO Single / Dual CMOS Operational Amplifiers</t>
  </si>
  <si>
    <t>Low-Noise, Low Quiescent Current, Precision Operational Amplifier</t>
  </si>
  <si>
    <t>MSOP-8, SO-8 (Standard)</t>
  </si>
  <si>
    <t>V-</t>
  </si>
  <si>
    <t>V+ -1.5</t>
  </si>
  <si>
    <t>None</t>
  </si>
  <si>
    <t>SOT25</t>
  </si>
  <si>
    <t>SO-14, TSSOP-14</t>
  </si>
  <si>
    <t>SO-14</t>
  </si>
  <si>
    <t>1.8v, Micropower CMOS Zero-Drift Operational Amplifiers</t>
  </si>
  <si>
    <t>(V-) - 0.1</t>
  </si>
  <si>
    <t>(V+) + 0.1</t>
  </si>
  <si>
    <t>Input/Output</t>
  </si>
  <si>
    <t>Input/output</t>
  </si>
  <si>
    <t>MSOP-8, SO-8, TSSOP-8</t>
  </si>
  <si>
    <t>LOW POWER DUAL OPERATIONAL AMPLIFIERS</t>
  </si>
  <si>
    <t>TSSOP-8</t>
  </si>
  <si>
    <t>V+ -0.8</t>
  </si>
  <si>
    <t>Output</t>
  </si>
  <si>
    <t>V- -0.2</t>
  </si>
  <si>
    <t>V+ +0.2</t>
  </si>
  <si>
    <t>DUAL AND QUAD OPERATIONAL AMPLIFIERS</t>
  </si>
  <si>
    <t>AUTOMOTIVE COMPLIANT DUAL OPERATIONAL AMPLIFIERS</t>
  </si>
  <si>
    <t>AUTOMOTIVE COMPLIANT QUAD OPERATIONAL AMPLIFIERS</t>
  </si>
  <si>
    <t>VCC -1.5</t>
  </si>
  <si>
    <t>0~70</t>
  </si>
  <si>
    <t>V+ - 1</t>
  </si>
  <si>
    <t>V+ -1</t>
  </si>
  <si>
    <t>V+ -1.0</t>
  </si>
  <si>
    <t>V+ -1.35</t>
  </si>
  <si>
    <t>SO-8, SOT25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</si>
</sst>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APX321" TargetMode="External"/><Relationship Id="rId_hyperlink_2" Type="http://schemas.openxmlformats.org/officeDocument/2006/relationships/hyperlink" Target="https://www.diodes.com/assets/Datasheets/APX321_358.pdf" TargetMode="External"/><Relationship Id="rId_hyperlink_3" Type="http://schemas.openxmlformats.org/officeDocument/2006/relationships/hyperlink" Target="https://www.diodes.com/part/view/APX324" TargetMode="External"/><Relationship Id="rId_hyperlink_4" Type="http://schemas.openxmlformats.org/officeDocument/2006/relationships/hyperlink" Target="https://www.diodes.com/assets/Datasheets/APX321_358.pdf" TargetMode="External"/><Relationship Id="rId_hyperlink_5" Type="http://schemas.openxmlformats.org/officeDocument/2006/relationships/hyperlink" Target="https://www.diodes.com/part/view/APX358" TargetMode="External"/><Relationship Id="rId_hyperlink_6" Type="http://schemas.openxmlformats.org/officeDocument/2006/relationships/hyperlink" Target="https://www.diodes.com/assets/Datasheets/APX321_358.pdf" TargetMode="External"/><Relationship Id="rId_hyperlink_7" Type="http://schemas.openxmlformats.org/officeDocument/2006/relationships/hyperlink" Target="https://www.diodes.com/part/view/AS2333" TargetMode="External"/><Relationship Id="rId_hyperlink_8" Type="http://schemas.openxmlformats.org/officeDocument/2006/relationships/hyperlink" Target="https://www.diodes.com/assets/Datasheets/AS2333.pdf" TargetMode="External"/><Relationship Id="rId_hyperlink_9" Type="http://schemas.openxmlformats.org/officeDocument/2006/relationships/hyperlink" Target="https://www.diodes.com/part/view/AS2333Q" TargetMode="External"/><Relationship Id="rId_hyperlink_10" Type="http://schemas.openxmlformats.org/officeDocument/2006/relationships/hyperlink" Target="https://www.diodes.com/assets/Datasheets/AS2333Q.pdf" TargetMode="External"/><Relationship Id="rId_hyperlink_11" Type="http://schemas.openxmlformats.org/officeDocument/2006/relationships/hyperlink" Target="https://www.diodes.com/part/view/AS2348" TargetMode="External"/><Relationship Id="rId_hyperlink_12" Type="http://schemas.openxmlformats.org/officeDocument/2006/relationships/hyperlink" Target="https://www.diodes.com/assets/Datasheets/AS348_AS2348.pdf" TargetMode="External"/><Relationship Id="rId_hyperlink_13" Type="http://schemas.openxmlformats.org/officeDocument/2006/relationships/hyperlink" Target="https://www.diodes.com/part/view/AS2376" TargetMode="External"/><Relationship Id="rId_hyperlink_14" Type="http://schemas.openxmlformats.org/officeDocument/2006/relationships/hyperlink" Target="https://www.diodes.com/assets/Datasheets/AS2376.pdf" TargetMode="External"/><Relationship Id="rId_hyperlink_15" Type="http://schemas.openxmlformats.org/officeDocument/2006/relationships/hyperlink" Target="https://www.diodes.com/part/view/AS2376Q" TargetMode="External"/><Relationship Id="rId_hyperlink_16" Type="http://schemas.openxmlformats.org/officeDocument/2006/relationships/hyperlink" Target="https://www.diodes.com/assets/Datasheets/AS2376Q.pdf" TargetMode="External"/><Relationship Id="rId_hyperlink_17" Type="http://schemas.openxmlformats.org/officeDocument/2006/relationships/hyperlink" Target="https://www.diodes.com/part/view/AS321" TargetMode="External"/><Relationship Id="rId_hyperlink_18" Type="http://schemas.openxmlformats.org/officeDocument/2006/relationships/hyperlink" Target="https://www.diodes.com/assets/Datasheets/AS321.pdf" TargetMode="External"/><Relationship Id="rId_hyperlink_19" Type="http://schemas.openxmlformats.org/officeDocument/2006/relationships/hyperlink" Target="https://www.diodes.com/part/view/AS324" TargetMode="External"/><Relationship Id="rId_hyperlink_20" Type="http://schemas.openxmlformats.org/officeDocument/2006/relationships/hyperlink" Target="https://www.diodes.com/assets/Datasheets/AS324-A.pdf" TargetMode="External"/><Relationship Id="rId_hyperlink_21" Type="http://schemas.openxmlformats.org/officeDocument/2006/relationships/hyperlink" Target="https://www.diodes.com/part/view/AS324A" TargetMode="External"/><Relationship Id="rId_hyperlink_22" Type="http://schemas.openxmlformats.org/officeDocument/2006/relationships/hyperlink" Target="https://www.diodes.com/assets/Datasheets/AS324-A.pdf" TargetMode="External"/><Relationship Id="rId_hyperlink_23" Type="http://schemas.openxmlformats.org/officeDocument/2006/relationships/hyperlink" Target="https://www.diodes.com/part/view/AS333" TargetMode="External"/><Relationship Id="rId_hyperlink_24" Type="http://schemas.openxmlformats.org/officeDocument/2006/relationships/hyperlink" Target="https://www.diodes.com/assets/Datasheets/AS333.pdf" TargetMode="External"/><Relationship Id="rId_hyperlink_25" Type="http://schemas.openxmlformats.org/officeDocument/2006/relationships/hyperlink" Target="https://www.diodes.com/part/view/AS333Q" TargetMode="External"/><Relationship Id="rId_hyperlink_26" Type="http://schemas.openxmlformats.org/officeDocument/2006/relationships/hyperlink" Target="https://www.diodes.com/assets/Datasheets/AS333Q.pdf" TargetMode="External"/><Relationship Id="rId_hyperlink_27" Type="http://schemas.openxmlformats.org/officeDocument/2006/relationships/hyperlink" Target="https://www.diodes.com/part/view/AS348" TargetMode="External"/><Relationship Id="rId_hyperlink_28" Type="http://schemas.openxmlformats.org/officeDocument/2006/relationships/hyperlink" Target="https://www.diodes.com/assets/Datasheets/AS348_AS2348.pdf" TargetMode="External"/><Relationship Id="rId_hyperlink_29" Type="http://schemas.openxmlformats.org/officeDocument/2006/relationships/hyperlink" Target="https://www.diodes.com/part/view/AS358" TargetMode="External"/><Relationship Id="rId_hyperlink_30" Type="http://schemas.openxmlformats.org/officeDocument/2006/relationships/hyperlink" Target="https://www.diodes.com/assets/Datasheets/AS358-358A-358B.pdf" TargetMode="External"/><Relationship Id="rId_hyperlink_31" Type="http://schemas.openxmlformats.org/officeDocument/2006/relationships/hyperlink" Target="https://www.diodes.com/part/view/AS358A" TargetMode="External"/><Relationship Id="rId_hyperlink_32" Type="http://schemas.openxmlformats.org/officeDocument/2006/relationships/hyperlink" Target="https://www.diodes.com/assets/Datasheets/AS358-358A-358B.pdf" TargetMode="External"/><Relationship Id="rId_hyperlink_33" Type="http://schemas.openxmlformats.org/officeDocument/2006/relationships/hyperlink" Target="https://www.diodes.com/part/view/AS358B" TargetMode="External"/><Relationship Id="rId_hyperlink_34" Type="http://schemas.openxmlformats.org/officeDocument/2006/relationships/hyperlink" Target="https://www.diodes.com/assets/Datasheets/AS358-358A-358B.pdf" TargetMode="External"/><Relationship Id="rId_hyperlink_35" Type="http://schemas.openxmlformats.org/officeDocument/2006/relationships/hyperlink" Target="https://www.diodes.com/part/view/AZV321" TargetMode="External"/><Relationship Id="rId_hyperlink_36" Type="http://schemas.openxmlformats.org/officeDocument/2006/relationships/hyperlink" Target="https://www.diodes.com/assets/Datasheets/AZV321.pdf" TargetMode="External"/><Relationship Id="rId_hyperlink_37" Type="http://schemas.openxmlformats.org/officeDocument/2006/relationships/hyperlink" Target="https://www.diodes.com/part/view/AZV358" TargetMode="External"/><Relationship Id="rId_hyperlink_38" Type="http://schemas.openxmlformats.org/officeDocument/2006/relationships/hyperlink" Target="https://www.diodes.com/assets/Datasheets/AZV358.pdf" TargetMode="External"/><Relationship Id="rId_hyperlink_39" Type="http://schemas.openxmlformats.org/officeDocument/2006/relationships/hyperlink" Target="https://www.diodes.com/part/view/AZV831" TargetMode="External"/><Relationship Id="rId_hyperlink_40" Type="http://schemas.openxmlformats.org/officeDocument/2006/relationships/hyperlink" Target="https://www.diodes.com/assets/Datasheets/AZV831-2.pdf" TargetMode="External"/><Relationship Id="rId_hyperlink_41" Type="http://schemas.openxmlformats.org/officeDocument/2006/relationships/hyperlink" Target="https://www.diodes.com/part/view/AZV832" TargetMode="External"/><Relationship Id="rId_hyperlink_42" Type="http://schemas.openxmlformats.org/officeDocument/2006/relationships/hyperlink" Target="https://www.diodes.com/assets/Datasheets/AZV831-2.pdf" TargetMode="External"/><Relationship Id="rId_hyperlink_43" Type="http://schemas.openxmlformats.org/officeDocument/2006/relationships/hyperlink" Target="https://www.diodes.com/part/view/LM2902" TargetMode="External"/><Relationship Id="rId_hyperlink_44" Type="http://schemas.openxmlformats.org/officeDocument/2006/relationships/hyperlink" Target="https://www.diodes.com/assets/Datasheets/LM2902-04.pdf" TargetMode="External"/><Relationship Id="rId_hyperlink_45" Type="http://schemas.openxmlformats.org/officeDocument/2006/relationships/hyperlink" Target="https://www.diodes.com/part/view/LM2902A" TargetMode="External"/><Relationship Id="rId_hyperlink_46" Type="http://schemas.openxmlformats.org/officeDocument/2006/relationships/hyperlink" Target="https://www.diodes.com/assets/Datasheets/LM2902-04.pdf" TargetMode="External"/><Relationship Id="rId_hyperlink_47" Type="http://schemas.openxmlformats.org/officeDocument/2006/relationships/hyperlink" Target="https://www.diodes.com/part/view/LM2902AQ" TargetMode="External"/><Relationship Id="rId_hyperlink_48" Type="http://schemas.openxmlformats.org/officeDocument/2006/relationships/hyperlink" Target="https://www.diodes.com/assets/Datasheets/LM2902Q-04Q.pdf" TargetMode="External"/><Relationship Id="rId_hyperlink_49" Type="http://schemas.openxmlformats.org/officeDocument/2006/relationships/hyperlink" Target="https://www.diodes.com/part/view/LM2902Q" TargetMode="External"/><Relationship Id="rId_hyperlink_50" Type="http://schemas.openxmlformats.org/officeDocument/2006/relationships/hyperlink" Target="https://www.diodes.com/assets/Datasheets/LM2902Q-04Q.pdf" TargetMode="External"/><Relationship Id="rId_hyperlink_51" Type="http://schemas.openxmlformats.org/officeDocument/2006/relationships/hyperlink" Target="https://www.diodes.com/part/view/LM2904" TargetMode="External"/><Relationship Id="rId_hyperlink_52" Type="http://schemas.openxmlformats.org/officeDocument/2006/relationships/hyperlink" Target="https://www.diodes.com/assets/Datasheets/LM2902-04.pdf" TargetMode="External"/><Relationship Id="rId_hyperlink_53" Type="http://schemas.openxmlformats.org/officeDocument/2006/relationships/hyperlink" Target="https://www.diodes.com/part/view/LM2904A" TargetMode="External"/><Relationship Id="rId_hyperlink_54" Type="http://schemas.openxmlformats.org/officeDocument/2006/relationships/hyperlink" Target="https://www.diodes.com/assets/Datasheets/LM2902-04.pdf" TargetMode="External"/><Relationship Id="rId_hyperlink_55" Type="http://schemas.openxmlformats.org/officeDocument/2006/relationships/hyperlink" Target="https://www.diodes.com/part/view/LM2904AQ" TargetMode="External"/><Relationship Id="rId_hyperlink_56" Type="http://schemas.openxmlformats.org/officeDocument/2006/relationships/hyperlink" Target="https://www.diodes.com/assets/Datasheets/LM2902Q-04Q.pdf" TargetMode="External"/><Relationship Id="rId_hyperlink_57" Type="http://schemas.openxmlformats.org/officeDocument/2006/relationships/hyperlink" Target="https://www.diodes.com/part/view/LM2904Q" TargetMode="External"/><Relationship Id="rId_hyperlink_58" Type="http://schemas.openxmlformats.org/officeDocument/2006/relationships/hyperlink" Target="https://www.diodes.com/assets/Datasheets/LM2902Q-04Q.pdf" TargetMode="External"/><Relationship Id="rId_hyperlink_59" Type="http://schemas.openxmlformats.org/officeDocument/2006/relationships/hyperlink" Target="https://www.diodes.com/part/view/LM358" TargetMode="External"/><Relationship Id="rId_hyperlink_60" Type="http://schemas.openxmlformats.org/officeDocument/2006/relationships/hyperlink" Target="https://www.diodes.com/assets/Datasheets/LM358.pdf" TargetMode="External"/><Relationship Id="rId_hyperlink_61" Type="http://schemas.openxmlformats.org/officeDocument/2006/relationships/hyperlink" Target="https://www.diodes.com/part/view/LMV321" TargetMode="External"/><Relationship Id="rId_hyperlink_62" Type="http://schemas.openxmlformats.org/officeDocument/2006/relationships/hyperlink" Target="https://www.diodes.com/assets/Datasheets/LMV321_358.pdf" TargetMode="External"/><Relationship Id="rId_hyperlink_63" Type="http://schemas.openxmlformats.org/officeDocument/2006/relationships/hyperlink" Target="https://www.diodes.com/part/view/LMV324" TargetMode="External"/><Relationship Id="rId_hyperlink_64" Type="http://schemas.openxmlformats.org/officeDocument/2006/relationships/hyperlink" Target="https://www.diodes.com/assets/Datasheets/LMV321_358.pdf" TargetMode="External"/><Relationship Id="rId_hyperlink_65" Type="http://schemas.openxmlformats.org/officeDocument/2006/relationships/hyperlink" Target="https://www.diodes.com/part/view/LMV358" TargetMode="External"/><Relationship Id="rId_hyperlink_66" Type="http://schemas.openxmlformats.org/officeDocument/2006/relationships/hyperlink" Target="https://www.diodes.com/assets/Datasheets/LMV321_358.pdf" TargetMode="External"/><Relationship Id="rId_hyperlink_67" Type="http://schemas.openxmlformats.org/officeDocument/2006/relationships/hyperlink" Target="https://www.diodes.com/part/view/TLC271AC" TargetMode="External"/><Relationship Id="rId_hyperlink_68" Type="http://schemas.openxmlformats.org/officeDocument/2006/relationships/hyperlink" Target="https://www.diodes.com/assets/Datasheets/TLC271.pdf" TargetMode="External"/><Relationship Id="rId_hyperlink_69" Type="http://schemas.openxmlformats.org/officeDocument/2006/relationships/hyperlink" Target="https://www.diodes.com/part/view/TLC271AI" TargetMode="External"/><Relationship Id="rId_hyperlink_70" Type="http://schemas.openxmlformats.org/officeDocument/2006/relationships/hyperlink" Target="https://www.diodes.com/assets/Datasheets/TLC271.pdf" TargetMode="External"/><Relationship Id="rId_hyperlink_71" Type="http://schemas.openxmlformats.org/officeDocument/2006/relationships/hyperlink" Target="https://www.diodes.com/part/view/TLC271BC" TargetMode="External"/><Relationship Id="rId_hyperlink_72" Type="http://schemas.openxmlformats.org/officeDocument/2006/relationships/hyperlink" Target="https://www.diodes.com/assets/Datasheets/TLC271.pdf" TargetMode="External"/><Relationship Id="rId_hyperlink_73" Type="http://schemas.openxmlformats.org/officeDocument/2006/relationships/hyperlink" Target="https://www.diodes.com/part/view/TLC271BI" TargetMode="External"/><Relationship Id="rId_hyperlink_74" Type="http://schemas.openxmlformats.org/officeDocument/2006/relationships/hyperlink" Target="https://www.diodes.com/assets/Datasheets/TLC271.pdf" TargetMode="External"/><Relationship Id="rId_hyperlink_75" Type="http://schemas.openxmlformats.org/officeDocument/2006/relationships/hyperlink" Target="https://www.diodes.com/part/view/TLC271C" TargetMode="External"/><Relationship Id="rId_hyperlink_76" Type="http://schemas.openxmlformats.org/officeDocument/2006/relationships/hyperlink" Target="https://www.diodes.com/assets/Datasheets/TLC271.pdf" TargetMode="External"/><Relationship Id="rId_hyperlink_77" Type="http://schemas.openxmlformats.org/officeDocument/2006/relationships/hyperlink" Target="https://www.diodes.com/part/view/TLC271I" TargetMode="External"/><Relationship Id="rId_hyperlink_78" Type="http://schemas.openxmlformats.org/officeDocument/2006/relationships/hyperlink" Target="https://www.diodes.com/assets/Datasheets/TLC271.pdf" TargetMode="External"/><Relationship Id="rId_hyperlink_79" Type="http://schemas.openxmlformats.org/officeDocument/2006/relationships/hyperlink" Target="https://www.diodes.com/part/view/TLC27L1AC" TargetMode="External"/><Relationship Id="rId_hyperlink_80" Type="http://schemas.openxmlformats.org/officeDocument/2006/relationships/hyperlink" Target="https://www.diodes.com/assets/Datasheets/TLC27L1.pdf" TargetMode="External"/><Relationship Id="rId_hyperlink_81" Type="http://schemas.openxmlformats.org/officeDocument/2006/relationships/hyperlink" Target="https://www.diodes.com/part/view/TLC27L1AI" TargetMode="External"/><Relationship Id="rId_hyperlink_82" Type="http://schemas.openxmlformats.org/officeDocument/2006/relationships/hyperlink" Target="https://www.diodes.com/assets/Datasheets/TLC27L1.pdf" TargetMode="External"/><Relationship Id="rId_hyperlink_83" Type="http://schemas.openxmlformats.org/officeDocument/2006/relationships/hyperlink" Target="https://www.diodes.com/part/view/TLC27L1BC" TargetMode="External"/><Relationship Id="rId_hyperlink_84" Type="http://schemas.openxmlformats.org/officeDocument/2006/relationships/hyperlink" Target="https://www.diodes.com/assets/Datasheets/TLC27L1.pdf" TargetMode="External"/><Relationship Id="rId_hyperlink_85" Type="http://schemas.openxmlformats.org/officeDocument/2006/relationships/hyperlink" Target="https://www.diodes.com/part/view/TLC27L1BI" TargetMode="External"/><Relationship Id="rId_hyperlink_86" Type="http://schemas.openxmlformats.org/officeDocument/2006/relationships/hyperlink" Target="https://www.diodes.com/assets/Datasheets/TLC27L1.pdf" TargetMode="External"/><Relationship Id="rId_hyperlink_87" Type="http://schemas.openxmlformats.org/officeDocument/2006/relationships/hyperlink" Target="https://www.diodes.com/part/view/TLC27L1C" TargetMode="External"/><Relationship Id="rId_hyperlink_88" Type="http://schemas.openxmlformats.org/officeDocument/2006/relationships/hyperlink" Target="https://www.diodes.com/assets/Datasheets/TLC27L1.pdf" TargetMode="External"/><Relationship Id="rId_hyperlink_89" Type="http://schemas.openxmlformats.org/officeDocument/2006/relationships/hyperlink" Target="https://www.diodes.com/part/view/TLC27L1I" TargetMode="External"/><Relationship Id="rId_hyperlink_90" Type="http://schemas.openxmlformats.org/officeDocument/2006/relationships/hyperlink" Target="https://www.diodes.com/assets/Datasheets/TLC27L1.pdf" TargetMode="External"/><Relationship Id="rId_hyperlink_91" Type="http://schemas.openxmlformats.org/officeDocument/2006/relationships/hyperlink" Target="https://www.diodes.com/part/view/TLV271C" TargetMode="External"/><Relationship Id="rId_hyperlink_92" Type="http://schemas.openxmlformats.org/officeDocument/2006/relationships/hyperlink" Target="https://www.diodes.com/assets/Datasheets/TLV27x.pdf" TargetMode="External"/><Relationship Id="rId_hyperlink_93" Type="http://schemas.openxmlformats.org/officeDocument/2006/relationships/hyperlink" Target="https://www.diodes.com/part/view/TLV271I" TargetMode="External"/><Relationship Id="rId_hyperlink_94" Type="http://schemas.openxmlformats.org/officeDocument/2006/relationships/hyperlink" Target="https://www.diodes.com/assets/Datasheets/TLV27x.pdf" TargetMode="External"/><Relationship Id="rId_hyperlink_95" Type="http://schemas.openxmlformats.org/officeDocument/2006/relationships/hyperlink" Target="https://www.diodes.com/part/view/TLV272C" TargetMode="External"/><Relationship Id="rId_hyperlink_96" Type="http://schemas.openxmlformats.org/officeDocument/2006/relationships/hyperlink" Target="https://www.diodes.com/assets/Datasheets/TLV27x.pdf" TargetMode="External"/><Relationship Id="rId_hyperlink_97" Type="http://schemas.openxmlformats.org/officeDocument/2006/relationships/hyperlink" Target="https://www.diodes.com/part/view/TLV272I" TargetMode="External"/><Relationship Id="rId_hyperlink_98" Type="http://schemas.openxmlformats.org/officeDocument/2006/relationships/hyperlink" Target="https://www.diodes.com/assets/Datasheets/TLV27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50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R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88.407" bestFit="true" customWidth="true" style="0"/>
    <col min="4" max="4" width="50.559" bestFit="true" customWidth="true" style="0"/>
    <col min="5" max="5" width="16.425" bestFit="true" customWidth="true" style="0"/>
    <col min="6" max="6" width="22.28" bestFit="true" customWidth="true" style="0"/>
    <col min="7" max="7" width="31.707" bestFit="true" customWidth="true" style="0"/>
    <col min="8" max="8" width="31.707" bestFit="true" customWidth="true" style="0"/>
    <col min="9" max="9" width="44.703" bestFit="true" customWidth="true" style="0"/>
    <col min="10" max="10" width="35.277" bestFit="true" customWidth="true" style="0"/>
    <col min="11" max="11" width="32.992" bestFit="true" customWidth="true" style="0"/>
    <col min="12" max="12" width="44.703" bestFit="true" customWidth="true" style="0"/>
    <col min="13" max="13" width="44.703" bestFit="true" customWidth="true" style="0"/>
    <col min="14" max="14" width="31.707" bestFit="true" customWidth="true" style="0"/>
    <col min="15" max="15" width="29.421" bestFit="true" customWidth="true" style="0"/>
    <col min="16" max="16" width="16.425" bestFit="true" customWidth="true" style="0"/>
    <col min="17" max="17" width="48.274" bestFit="true" customWidth="true" style="0"/>
    <col min="18" max="18" width="30.564" bestFit="true" customWidth="true" style="0"/>
  </cols>
  <sheetData>
    <row r="1" spans="1:18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Number of Channels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Minimum Supply Voltage (V)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Supply Voltage (V)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Supply Current @ 5V (per Op Amp) (mA)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Input Offset Voltage typ (mV)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Input Bias Current typ (nA)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Minimum Input Common Mode Voltage (V)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Input Common Mode Voltage (V)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Current Source (mA)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Current Sink (mA)</t>
          </r>
        </is>
      </c>
      <c r="P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Rail-Rail</t>
          </r>
        </is>
      </c>
      <c r="Q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 Ambient Temperature Range (°C)</t>
          </r>
        </is>
      </c>
      <c r="R1" s="1" t="s">
        <v>17</v>
      </c>
    </row>
    <row r="2" spans="1:18">
      <c r="A2" t="str">
        <f>Hyperlink("https://www.diodes.com/part/view/APX321","APX321")</f>
        <v>APX321</v>
      </c>
      <c r="B2" t="str">
        <f>Hyperlink("https://www.diodes.com/assets/Datasheets/APX321_358.pdf","APX321 Datasheet")</f>
        <v>APX321 Datasheet</v>
      </c>
      <c r="D2" t="s">
        <v>18</v>
      </c>
      <c r="E2" t="s">
        <v>19</v>
      </c>
      <c r="F2">
        <v>1</v>
      </c>
      <c r="G2">
        <v>2.5</v>
      </c>
      <c r="H2">
        <v>5.5</v>
      </c>
      <c r="I2">
        <v>0.11</v>
      </c>
      <c r="J2">
        <v>1.7</v>
      </c>
      <c r="K2">
        <v>15</v>
      </c>
      <c r="L2" t="s">
        <v>20</v>
      </c>
      <c r="M2" t="s">
        <v>21</v>
      </c>
      <c r="N2">
        <v>60</v>
      </c>
      <c r="O2">
        <v>90</v>
      </c>
      <c r="P2" t="s">
        <v>22</v>
      </c>
      <c r="Q2" t="s">
        <v>23</v>
      </c>
      <c r="R2" t="s">
        <v>24</v>
      </c>
    </row>
    <row r="3" spans="1:18">
      <c r="A3" t="str">
        <f>Hyperlink("https://www.diodes.com/part/view/APX324","APX324")</f>
        <v>APX324</v>
      </c>
      <c r="B3" t="str">
        <f>Hyperlink("https://www.diodes.com/assets/Datasheets/APX321_358.pdf","APX324 Datasheet")</f>
        <v>APX324 Datasheet</v>
      </c>
      <c r="D3" t="s">
        <v>18</v>
      </c>
      <c r="E3" t="s">
        <v>19</v>
      </c>
      <c r="F3">
        <v>4</v>
      </c>
      <c r="G3">
        <v>2.5</v>
      </c>
      <c r="H3">
        <v>5.5</v>
      </c>
      <c r="I3">
        <v>0.34</v>
      </c>
      <c r="J3">
        <v>1.7</v>
      </c>
      <c r="K3">
        <v>15</v>
      </c>
      <c r="L3" t="s">
        <v>20</v>
      </c>
      <c r="M3" t="s">
        <v>21</v>
      </c>
      <c r="N3">
        <v>60</v>
      </c>
      <c r="O3">
        <v>90</v>
      </c>
      <c r="P3" t="s">
        <v>22</v>
      </c>
      <c r="Q3" t="s">
        <v>23</v>
      </c>
      <c r="R3" t="s">
        <v>25</v>
      </c>
    </row>
    <row r="4" spans="1:18">
      <c r="A4" t="str">
        <f>Hyperlink("https://www.diodes.com/part/view/APX358","APX358")</f>
        <v>APX358</v>
      </c>
      <c r="B4" t="str">
        <f>Hyperlink("https://www.diodes.com/assets/Datasheets/APX321_358.pdf","APX358 Datasheet")</f>
        <v>APX358 Datasheet</v>
      </c>
      <c r="D4" t="s">
        <v>18</v>
      </c>
      <c r="E4" t="s">
        <v>19</v>
      </c>
      <c r="F4">
        <v>2</v>
      </c>
      <c r="G4">
        <v>2.5</v>
      </c>
      <c r="H4">
        <v>5.5</v>
      </c>
      <c r="I4">
        <v>0.19</v>
      </c>
      <c r="J4">
        <v>1.7</v>
      </c>
      <c r="K4">
        <v>15</v>
      </c>
      <c r="L4" t="s">
        <v>20</v>
      </c>
      <c r="M4" t="s">
        <v>21</v>
      </c>
      <c r="N4">
        <v>60</v>
      </c>
      <c r="O4">
        <v>90</v>
      </c>
      <c r="P4" t="s">
        <v>22</v>
      </c>
      <c r="Q4" t="s">
        <v>23</v>
      </c>
      <c r="R4" t="s">
        <v>26</v>
      </c>
    </row>
    <row r="5" spans="1:18">
      <c r="A5" t="str">
        <f>Hyperlink("https://www.diodes.com/part/view/AS2333","AS2333")</f>
        <v>AS2333</v>
      </c>
      <c r="B5" t="str">
        <f>Hyperlink("https://www.diodes.com/assets/Datasheets/AS2333.pdf","AS2333 Datasheet")</f>
        <v>AS2333 Datasheet</v>
      </c>
      <c r="C5" t="s">
        <v>27</v>
      </c>
      <c r="D5" t="s">
        <v>18</v>
      </c>
      <c r="E5" t="s">
        <v>19</v>
      </c>
      <c r="F5">
        <v>2</v>
      </c>
      <c r="G5">
        <v>1.8</v>
      </c>
      <c r="H5">
        <v>5.5</v>
      </c>
      <c r="I5">
        <v>0.012</v>
      </c>
      <c r="J5">
        <v>0.008</v>
      </c>
      <c r="K5">
        <v>0.07</v>
      </c>
      <c r="L5" t="s">
        <v>28</v>
      </c>
      <c r="M5" t="s">
        <v>29</v>
      </c>
      <c r="N5">
        <v>5</v>
      </c>
      <c r="O5">
        <v>25</v>
      </c>
      <c r="P5" t="s">
        <v>22</v>
      </c>
      <c r="Q5" t="s">
        <v>30</v>
      </c>
      <c r="R5" t="s">
        <v>31</v>
      </c>
    </row>
    <row r="6" spans="1:18">
      <c r="A6" t="str">
        <f>Hyperlink("https://www.diodes.com/part/view/AS2333Q","AS2333Q")</f>
        <v>AS2333Q</v>
      </c>
      <c r="B6" t="str">
        <f>Hyperlink("https://www.diodes.com/assets/Datasheets/AS2333Q.pdf","AS2333Q Datasheet")</f>
        <v>AS2333Q Datasheet</v>
      </c>
      <c r="C6" t="s">
        <v>32</v>
      </c>
      <c r="D6" t="s">
        <v>33</v>
      </c>
      <c r="E6" t="s">
        <v>34</v>
      </c>
      <c r="F6">
        <v>2</v>
      </c>
      <c r="G6">
        <v>1.8</v>
      </c>
      <c r="H6">
        <v>5.5</v>
      </c>
      <c r="I6">
        <v>0.012</v>
      </c>
      <c r="J6">
        <v>0.008</v>
      </c>
      <c r="K6">
        <v>0.07</v>
      </c>
      <c r="L6" t="s">
        <v>35</v>
      </c>
      <c r="M6" t="s">
        <v>36</v>
      </c>
      <c r="N6">
        <v>5</v>
      </c>
      <c r="O6">
        <v>25</v>
      </c>
      <c r="P6" t="s">
        <v>22</v>
      </c>
      <c r="Q6" t="s">
        <v>30</v>
      </c>
      <c r="R6" t="s">
        <v>37</v>
      </c>
    </row>
    <row r="7" spans="1:18">
      <c r="A7" t="str">
        <f>Hyperlink("https://www.diodes.com/part/view/AS2348","AS2348")</f>
        <v>AS2348</v>
      </c>
      <c r="B7" t="str">
        <f>Hyperlink("https://www.diodes.com/assets/Datasheets/AS348_AS2348.pdf","AS348/AS2348 Datasheet")</f>
        <v>AS348/AS2348 Datasheet</v>
      </c>
      <c r="C7" t="s">
        <v>38</v>
      </c>
      <c r="D7" t="s">
        <v>18</v>
      </c>
      <c r="E7" t="s">
        <v>19</v>
      </c>
      <c r="F7">
        <v>2</v>
      </c>
      <c r="G7">
        <v>1.6</v>
      </c>
      <c r="H7">
        <v>5.5</v>
      </c>
      <c r="I7">
        <v>0.14</v>
      </c>
      <c r="J7">
        <v>0.5</v>
      </c>
      <c r="K7">
        <v>0.001</v>
      </c>
      <c r="L7">
        <v>-0.2</v>
      </c>
      <c r="M7">
        <v>1.8</v>
      </c>
      <c r="N7">
        <v>7</v>
      </c>
      <c r="O7">
        <v>8</v>
      </c>
      <c r="P7" t="s">
        <v>34</v>
      </c>
      <c r="Q7" t="s">
        <v>30</v>
      </c>
      <c r="R7" t="s">
        <v>26</v>
      </c>
    </row>
    <row r="8" spans="1:18">
      <c r="A8" t="str">
        <f>Hyperlink("https://www.diodes.com/part/view/AS2376","AS2376")</f>
        <v>AS2376</v>
      </c>
      <c r="B8" t="str">
        <f>Hyperlink("https://www.diodes.com/assets/Datasheets/AS2376.pdf","AS2376 Datasheet")</f>
        <v>AS2376 Datasheet</v>
      </c>
      <c r="C8" t="s">
        <v>39</v>
      </c>
      <c r="D8" t="s">
        <v>18</v>
      </c>
      <c r="E8" t="s">
        <v>34</v>
      </c>
      <c r="F8">
        <v>2</v>
      </c>
      <c r="G8">
        <v>2.2</v>
      </c>
      <c r="H8">
        <v>5.5</v>
      </c>
      <c r="I8">
        <v>0.012</v>
      </c>
      <c r="J8">
        <v>0.026</v>
      </c>
      <c r="K8">
        <v>0.07</v>
      </c>
      <c r="L8" t="s">
        <v>28</v>
      </c>
      <c r="M8" t="s">
        <v>29</v>
      </c>
      <c r="N8">
        <v>5</v>
      </c>
      <c r="O8">
        <v>25</v>
      </c>
      <c r="P8" t="s">
        <v>22</v>
      </c>
      <c r="Q8" t="s">
        <v>30</v>
      </c>
      <c r="R8" t="s">
        <v>40</v>
      </c>
    </row>
    <row r="9" spans="1:18">
      <c r="A9" t="str">
        <f>Hyperlink("https://www.diodes.com/part/view/AS2376Q","AS2376Q")</f>
        <v>AS2376Q</v>
      </c>
      <c r="B9" t="str">
        <f>Hyperlink("https://www.diodes.com/assets/Datasheets/AS2376Q.pdf","AS2376Q Datasheet")</f>
        <v>AS2376Q Datasheet</v>
      </c>
      <c r="C9" t="s">
        <v>39</v>
      </c>
      <c r="D9" t="s">
        <v>33</v>
      </c>
      <c r="E9" t="s">
        <v>34</v>
      </c>
      <c r="F9">
        <v>2</v>
      </c>
      <c r="G9">
        <v>2.2</v>
      </c>
      <c r="H9">
        <v>5.5</v>
      </c>
      <c r="I9">
        <v>0.76</v>
      </c>
      <c r="J9">
        <v>0.005</v>
      </c>
      <c r="K9">
        <v>0.0002</v>
      </c>
      <c r="L9" t="s">
        <v>35</v>
      </c>
      <c r="M9" t="s">
        <v>36</v>
      </c>
      <c r="N9">
        <v>5</v>
      </c>
      <c r="O9">
        <v>25</v>
      </c>
      <c r="P9" t="s">
        <v>22</v>
      </c>
      <c r="Q9" t="s">
        <v>30</v>
      </c>
      <c r="R9" t="s">
        <v>26</v>
      </c>
    </row>
    <row r="10" spans="1:18">
      <c r="A10" t="str">
        <f>Hyperlink("https://www.diodes.com/part/view/AS321","AS321")</f>
        <v>AS321</v>
      </c>
      <c r="B10" t="str">
        <f>Hyperlink("https://www.diodes.com/assets/Datasheets/AS321.pdf","AS321 Datasheet")</f>
        <v>AS321 Datasheet</v>
      </c>
      <c r="D10" t="s">
        <v>18</v>
      </c>
      <c r="E10" t="s">
        <v>19</v>
      </c>
      <c r="F10">
        <v>1</v>
      </c>
      <c r="G10">
        <v>3</v>
      </c>
      <c r="H10">
        <v>36</v>
      </c>
      <c r="I10">
        <v>0.35</v>
      </c>
      <c r="J10">
        <v>2</v>
      </c>
      <c r="K10">
        <v>20</v>
      </c>
      <c r="L10" t="s">
        <v>41</v>
      </c>
      <c r="M10" t="s">
        <v>42</v>
      </c>
      <c r="N10">
        <v>40</v>
      </c>
      <c r="O10">
        <v>15</v>
      </c>
      <c r="P10" t="s">
        <v>43</v>
      </c>
      <c r="Q10" t="s">
        <v>23</v>
      </c>
      <c r="R10" t="s">
        <v>44</v>
      </c>
    </row>
    <row r="11" spans="1:18">
      <c r="A11" t="str">
        <f>Hyperlink("https://www.diodes.com/part/view/AS324","AS324")</f>
        <v>AS324</v>
      </c>
      <c r="B11" t="str">
        <f>Hyperlink("https://www.diodes.com/assets/Datasheets/AS324-A.pdf","AS324 Datasheet")</f>
        <v>AS324 Datasheet</v>
      </c>
      <c r="D11" t="s">
        <v>18</v>
      </c>
      <c r="E11" t="s">
        <v>19</v>
      </c>
      <c r="F11">
        <v>4</v>
      </c>
      <c r="G11">
        <v>3</v>
      </c>
      <c r="H11">
        <v>36</v>
      </c>
      <c r="I11">
        <v>0.7</v>
      </c>
      <c r="J11">
        <v>2</v>
      </c>
      <c r="K11">
        <v>20</v>
      </c>
      <c r="L11" t="s">
        <v>41</v>
      </c>
      <c r="M11" t="s">
        <v>42</v>
      </c>
      <c r="N11">
        <v>40</v>
      </c>
      <c r="O11">
        <v>15</v>
      </c>
      <c r="P11" t="s">
        <v>43</v>
      </c>
      <c r="Q11" t="s">
        <v>23</v>
      </c>
      <c r="R11" t="s">
        <v>45</v>
      </c>
    </row>
    <row r="12" spans="1:18">
      <c r="A12" t="str">
        <f>Hyperlink("https://www.diodes.com/part/view/AS324A","AS324A")</f>
        <v>AS324A</v>
      </c>
      <c r="B12" t="str">
        <f>Hyperlink("https://www.diodes.com/assets/Datasheets/AS324-A.pdf","AS324A Datasheet")</f>
        <v>AS324A Datasheet</v>
      </c>
      <c r="D12" t="s">
        <v>18</v>
      </c>
      <c r="E12" t="s">
        <v>19</v>
      </c>
      <c r="F12">
        <v>2</v>
      </c>
      <c r="G12">
        <v>3</v>
      </c>
      <c r="H12">
        <v>36</v>
      </c>
      <c r="I12">
        <v>0.7</v>
      </c>
      <c r="J12">
        <v>2</v>
      </c>
      <c r="K12">
        <v>20</v>
      </c>
      <c r="L12" t="s">
        <v>41</v>
      </c>
      <c r="M12" t="s">
        <v>42</v>
      </c>
      <c r="N12">
        <v>40</v>
      </c>
      <c r="O12">
        <v>15</v>
      </c>
      <c r="P12" t="s">
        <v>43</v>
      </c>
      <c r="Q12" t="s">
        <v>23</v>
      </c>
      <c r="R12" t="s">
        <v>46</v>
      </c>
    </row>
    <row r="13" spans="1:18">
      <c r="A13" t="str">
        <f>Hyperlink("https://www.diodes.com/part/view/AS333","AS333")</f>
        <v>AS333</v>
      </c>
      <c r="B13" t="str">
        <f>Hyperlink("https://www.diodes.com/assets/Datasheets/AS333.pdf","AS333 Datasheet")</f>
        <v>AS333 Datasheet</v>
      </c>
      <c r="C13" t="s">
        <v>47</v>
      </c>
      <c r="D13" t="s">
        <v>18</v>
      </c>
      <c r="E13" t="s">
        <v>19</v>
      </c>
      <c r="F13">
        <v>1</v>
      </c>
      <c r="G13">
        <v>1.8</v>
      </c>
      <c r="H13">
        <v>5.5</v>
      </c>
      <c r="I13">
        <v>0.017</v>
      </c>
      <c r="J13">
        <v>0.008</v>
      </c>
      <c r="K13">
        <v>0.07</v>
      </c>
      <c r="L13" t="s">
        <v>48</v>
      </c>
      <c r="M13" t="s">
        <v>49</v>
      </c>
      <c r="N13">
        <v>5</v>
      </c>
      <c r="O13">
        <v>25</v>
      </c>
      <c r="P13" t="s">
        <v>50</v>
      </c>
      <c r="Q13" t="s">
        <v>30</v>
      </c>
      <c r="R13" t="s">
        <v>24</v>
      </c>
    </row>
    <row r="14" spans="1:18">
      <c r="A14" t="str">
        <f>Hyperlink("https://www.diodes.com/part/view/AS333Q","AS333Q")</f>
        <v>AS333Q</v>
      </c>
      <c r="B14" t="str">
        <f>Hyperlink("https://www.diodes.com/assets/Datasheets/AS333Q.pdf","AS333Q Datasheet")</f>
        <v>AS333Q Datasheet</v>
      </c>
      <c r="C14" t="s">
        <v>32</v>
      </c>
      <c r="D14" t="s">
        <v>33</v>
      </c>
      <c r="E14" t="s">
        <v>34</v>
      </c>
      <c r="F14">
        <v>1</v>
      </c>
      <c r="G14">
        <v>1.8</v>
      </c>
      <c r="H14">
        <v>5.5</v>
      </c>
      <c r="I14">
        <v>0.017</v>
      </c>
      <c r="J14">
        <v>0.008</v>
      </c>
      <c r="K14">
        <v>0.07</v>
      </c>
      <c r="L14" t="s">
        <v>48</v>
      </c>
      <c r="M14" t="s">
        <v>49</v>
      </c>
      <c r="N14">
        <v>5</v>
      </c>
      <c r="O14">
        <v>25</v>
      </c>
      <c r="P14" t="s">
        <v>51</v>
      </c>
      <c r="Q14" t="s">
        <v>30</v>
      </c>
      <c r="R14" t="s">
        <v>44</v>
      </c>
    </row>
    <row r="15" spans="1:18">
      <c r="A15" t="str">
        <f>Hyperlink("https://www.diodes.com/part/view/AS348","AS348")</f>
        <v>AS348</v>
      </c>
      <c r="B15" t="str">
        <f>Hyperlink("https://www.diodes.com/assets/Datasheets/AS348_AS2348.pdf","AS348/AS2348 Datasheet")</f>
        <v>AS348/AS2348 Datasheet</v>
      </c>
      <c r="C15" t="s">
        <v>38</v>
      </c>
      <c r="D15" t="s">
        <v>18</v>
      </c>
      <c r="E15" t="s">
        <v>19</v>
      </c>
      <c r="F15">
        <v>1</v>
      </c>
      <c r="G15">
        <v>1.6</v>
      </c>
      <c r="H15">
        <v>5.5</v>
      </c>
      <c r="I15">
        <v>0.07</v>
      </c>
      <c r="J15">
        <v>0.5</v>
      </c>
      <c r="K15">
        <v>0.001</v>
      </c>
      <c r="L15">
        <v>-0.2</v>
      </c>
      <c r="M15">
        <v>1.8</v>
      </c>
      <c r="N15">
        <v>7</v>
      </c>
      <c r="O15">
        <v>8</v>
      </c>
      <c r="P15" t="s">
        <v>34</v>
      </c>
      <c r="Q15" t="s">
        <v>30</v>
      </c>
      <c r="R15" t="s">
        <v>44</v>
      </c>
    </row>
    <row r="16" spans="1:18">
      <c r="A16" t="str">
        <f>Hyperlink("https://www.diodes.com/part/view/AS358","AS358")</f>
        <v>AS358</v>
      </c>
      <c r="B16" t="str">
        <f>Hyperlink("https://www.diodes.com/assets/Datasheets/AS358-358A-358B.pdf","AS358 Datasheet")</f>
        <v>AS358 Datasheet</v>
      </c>
      <c r="D16" t="s">
        <v>18</v>
      </c>
      <c r="E16" t="s">
        <v>19</v>
      </c>
      <c r="F16">
        <v>2</v>
      </c>
      <c r="G16">
        <v>3</v>
      </c>
      <c r="H16">
        <v>36</v>
      </c>
      <c r="I16">
        <v>0.5</v>
      </c>
      <c r="J16">
        <v>2</v>
      </c>
      <c r="K16">
        <v>20</v>
      </c>
      <c r="L16" t="s">
        <v>41</v>
      </c>
      <c r="M16" t="s">
        <v>42</v>
      </c>
      <c r="N16">
        <v>40</v>
      </c>
      <c r="O16">
        <v>15</v>
      </c>
      <c r="P16" t="s">
        <v>43</v>
      </c>
      <c r="Q16" t="s">
        <v>23</v>
      </c>
      <c r="R16" t="s">
        <v>52</v>
      </c>
    </row>
    <row r="17" spans="1:18">
      <c r="A17" t="str">
        <f>Hyperlink("https://www.diodes.com/part/view/AS358A","AS358A")</f>
        <v>AS358A</v>
      </c>
      <c r="B17" t="str">
        <f>Hyperlink("https://www.diodes.com/assets/Datasheets/AS358-358A-358B.pdf","AS358A Datasheet")</f>
        <v>AS358A Datasheet</v>
      </c>
      <c r="D17" t="s">
        <v>18</v>
      </c>
      <c r="E17" t="s">
        <v>19</v>
      </c>
      <c r="F17">
        <v>2</v>
      </c>
      <c r="G17">
        <v>3</v>
      </c>
      <c r="H17">
        <v>36</v>
      </c>
      <c r="I17">
        <v>0.5</v>
      </c>
      <c r="J17">
        <v>2</v>
      </c>
      <c r="K17">
        <v>20</v>
      </c>
      <c r="L17" t="s">
        <v>41</v>
      </c>
      <c r="M17" t="s">
        <v>42</v>
      </c>
      <c r="N17">
        <v>40</v>
      </c>
      <c r="O17">
        <v>15</v>
      </c>
      <c r="P17" t="s">
        <v>43</v>
      </c>
      <c r="Q17" t="s">
        <v>23</v>
      </c>
      <c r="R17" t="s">
        <v>52</v>
      </c>
    </row>
    <row r="18" spans="1:18">
      <c r="A18" t="str">
        <f>Hyperlink("https://www.diodes.com/part/view/AS358B","AS358B")</f>
        <v>AS358B</v>
      </c>
      <c r="B18" t="str">
        <f>Hyperlink("https://www.diodes.com/assets/Datasheets/AS358-358A-358B.pdf","AS358A Datasheet")</f>
        <v>AS358A Datasheet</v>
      </c>
      <c r="C18" t="s">
        <v>53</v>
      </c>
      <c r="D18" t="s">
        <v>18</v>
      </c>
      <c r="E18" t="s">
        <v>19</v>
      </c>
      <c r="F18">
        <v>2</v>
      </c>
      <c r="G18">
        <v>3</v>
      </c>
      <c r="H18">
        <v>36</v>
      </c>
      <c r="I18">
        <v>0.5</v>
      </c>
      <c r="K18">
        <v>20</v>
      </c>
      <c r="L18" t="s">
        <v>41</v>
      </c>
      <c r="M18" t="s">
        <v>42</v>
      </c>
      <c r="N18">
        <v>40</v>
      </c>
      <c r="O18">
        <v>15</v>
      </c>
      <c r="P18" t="s">
        <v>43</v>
      </c>
      <c r="Q18" t="s">
        <v>23</v>
      </c>
      <c r="R18" t="s">
        <v>54</v>
      </c>
    </row>
    <row r="19" spans="1:18">
      <c r="A19" t="str">
        <f>Hyperlink("https://www.diodes.com/part/view/AZV321","AZV321")</f>
        <v>AZV321</v>
      </c>
      <c r="B19" t="str">
        <f>Hyperlink("https://www.diodes.com/assets/Datasheets/AZV321.pdf","AZV321 Datasheet")</f>
        <v>AZV321 Datasheet</v>
      </c>
      <c r="D19" t="s">
        <v>18</v>
      </c>
      <c r="E19" t="s">
        <v>19</v>
      </c>
      <c r="F19">
        <v>1</v>
      </c>
      <c r="G19">
        <v>2.7</v>
      </c>
      <c r="H19">
        <v>5.5</v>
      </c>
      <c r="J19">
        <v>1.7</v>
      </c>
      <c r="K19">
        <v>11</v>
      </c>
      <c r="L19" t="s">
        <v>28</v>
      </c>
      <c r="M19" t="s">
        <v>55</v>
      </c>
      <c r="N19">
        <v>60</v>
      </c>
      <c r="O19">
        <v>160</v>
      </c>
      <c r="P19" t="s">
        <v>56</v>
      </c>
      <c r="Q19" t="s">
        <v>23</v>
      </c>
      <c r="R19" t="s">
        <v>24</v>
      </c>
    </row>
    <row r="20" spans="1:18">
      <c r="A20" t="str">
        <f>Hyperlink("https://www.diodes.com/part/view/AZV358","AZV358")</f>
        <v>AZV358</v>
      </c>
      <c r="B20" t="str">
        <f>Hyperlink("https://www.diodes.com/assets/Datasheets/AZV358.pdf","AZV358 Datasheet")</f>
        <v>AZV358 Datasheet</v>
      </c>
      <c r="D20" t="s">
        <v>18</v>
      </c>
      <c r="E20" t="s">
        <v>19</v>
      </c>
      <c r="F20">
        <v>2</v>
      </c>
      <c r="G20">
        <v>2.7</v>
      </c>
      <c r="H20">
        <v>5.5</v>
      </c>
      <c r="J20">
        <v>1.7</v>
      </c>
      <c r="L20" t="s">
        <v>28</v>
      </c>
      <c r="M20" t="s">
        <v>55</v>
      </c>
      <c r="N20">
        <v>60</v>
      </c>
      <c r="O20">
        <v>160</v>
      </c>
      <c r="P20" t="s">
        <v>56</v>
      </c>
      <c r="Q20" t="s">
        <v>23</v>
      </c>
      <c r="R20" t="s">
        <v>52</v>
      </c>
    </row>
    <row r="21" spans="1:18">
      <c r="A21" t="str">
        <f>Hyperlink("https://www.diodes.com/part/view/AZV831","AZV831")</f>
        <v>AZV831</v>
      </c>
      <c r="B21" t="str">
        <f>Hyperlink("https://www.diodes.com/assets/Datasheets/AZV831-2.pdf","AZV831 Datasheet")</f>
        <v>AZV831 Datasheet</v>
      </c>
      <c r="D21" t="s">
        <v>18</v>
      </c>
      <c r="E21" t="s">
        <v>19</v>
      </c>
      <c r="F21">
        <v>1</v>
      </c>
      <c r="G21">
        <v>1.6</v>
      </c>
      <c r="H21">
        <v>5.5</v>
      </c>
      <c r="I21">
        <v>0.9</v>
      </c>
      <c r="K21">
        <v>0.001</v>
      </c>
      <c r="L21" t="s">
        <v>57</v>
      </c>
      <c r="M21" t="s">
        <v>58</v>
      </c>
      <c r="O21">
        <v>10</v>
      </c>
      <c r="P21" t="s">
        <v>22</v>
      </c>
      <c r="Q21" t="s">
        <v>23</v>
      </c>
      <c r="R21" t="s">
        <v>44</v>
      </c>
    </row>
    <row r="22" spans="1:18">
      <c r="A22" t="str">
        <f>Hyperlink("https://www.diodes.com/part/view/AZV832","AZV832")</f>
        <v>AZV832</v>
      </c>
      <c r="B22" t="str">
        <f>Hyperlink("https://www.diodes.com/assets/Datasheets/AZV831-2.pdf","AZV831 Datasheet")</f>
        <v>AZV831 Datasheet</v>
      </c>
      <c r="D22" t="s">
        <v>18</v>
      </c>
      <c r="E22" t="s">
        <v>19</v>
      </c>
      <c r="F22">
        <v>2</v>
      </c>
      <c r="G22">
        <v>1.6</v>
      </c>
      <c r="H22">
        <v>5.5</v>
      </c>
      <c r="I22">
        <v>0.9</v>
      </c>
      <c r="J22">
        <v>0.5</v>
      </c>
      <c r="K22">
        <v>0.001</v>
      </c>
      <c r="L22" t="s">
        <v>57</v>
      </c>
      <c r="M22" t="s">
        <v>58</v>
      </c>
      <c r="P22" t="s">
        <v>22</v>
      </c>
      <c r="Q22" t="s">
        <v>23</v>
      </c>
      <c r="R22" t="s">
        <v>26</v>
      </c>
    </row>
    <row r="23" spans="1:18">
      <c r="A23" t="str">
        <f>Hyperlink("https://www.diodes.com/part/view/LM2902","LM2902")</f>
        <v>LM2902</v>
      </c>
      <c r="B23" t="str">
        <f>Hyperlink("https://www.diodes.com/assets/Datasheets/LM2902-04.pdf","LM2902 Datasheet")</f>
        <v>LM2902 Datasheet</v>
      </c>
      <c r="C23" t="s">
        <v>59</v>
      </c>
      <c r="D23" t="s">
        <v>18</v>
      </c>
      <c r="E23" t="s">
        <v>19</v>
      </c>
      <c r="F23">
        <v>4</v>
      </c>
      <c r="G23">
        <v>3</v>
      </c>
      <c r="H23">
        <v>36</v>
      </c>
      <c r="I23">
        <v>0.9</v>
      </c>
      <c r="J23">
        <v>2</v>
      </c>
      <c r="K23">
        <v>25</v>
      </c>
      <c r="L23" t="s">
        <v>41</v>
      </c>
      <c r="M23" t="s">
        <v>42</v>
      </c>
      <c r="N23">
        <v>16</v>
      </c>
      <c r="O23">
        <v>16</v>
      </c>
      <c r="P23" t="s">
        <v>43</v>
      </c>
      <c r="Q23" t="s">
        <v>30</v>
      </c>
      <c r="R23" t="s">
        <v>45</v>
      </c>
    </row>
    <row r="24" spans="1:18">
      <c r="A24" t="str">
        <f>Hyperlink("https://www.diodes.com/part/view/LM2902A","LM2902A")</f>
        <v>LM2902A</v>
      </c>
      <c r="B24" t="str">
        <f>Hyperlink("https://www.diodes.com/assets/Datasheets/LM2902-04.pdf","LM2902A Datasheet")</f>
        <v>LM2902A Datasheet</v>
      </c>
      <c r="C24" t="s">
        <v>59</v>
      </c>
      <c r="D24" t="s">
        <v>18</v>
      </c>
      <c r="E24" t="s">
        <v>19</v>
      </c>
      <c r="F24">
        <v>4</v>
      </c>
      <c r="G24">
        <v>3</v>
      </c>
      <c r="H24">
        <v>36</v>
      </c>
      <c r="I24">
        <v>0.9</v>
      </c>
      <c r="J24">
        <v>1</v>
      </c>
      <c r="K24">
        <v>25</v>
      </c>
      <c r="L24" t="s">
        <v>41</v>
      </c>
      <c r="M24" t="s">
        <v>42</v>
      </c>
      <c r="N24">
        <v>16</v>
      </c>
      <c r="O24">
        <v>16</v>
      </c>
      <c r="P24" t="s">
        <v>43</v>
      </c>
      <c r="Q24" t="s">
        <v>30</v>
      </c>
      <c r="R24" t="s">
        <v>45</v>
      </c>
    </row>
    <row r="25" spans="1:18">
      <c r="A25" t="str">
        <f>Hyperlink("https://www.diodes.com/part/view/LM2902AQ","LM2902AQ")</f>
        <v>LM2902AQ</v>
      </c>
      <c r="B25" t="str">
        <f>Hyperlink("https://www.diodes.com/assets/Datasheets/LM2902Q-04Q.pdf","LM2902AQ Datasheet")</f>
        <v>LM2902AQ Datasheet</v>
      </c>
      <c r="C25" t="s">
        <v>60</v>
      </c>
      <c r="D25" t="s">
        <v>33</v>
      </c>
      <c r="E25" t="s">
        <v>34</v>
      </c>
      <c r="F25">
        <v>4</v>
      </c>
      <c r="G25">
        <v>3</v>
      </c>
      <c r="H25">
        <v>36</v>
      </c>
      <c r="I25">
        <v>0.9</v>
      </c>
      <c r="J25">
        <v>1</v>
      </c>
      <c r="K25">
        <v>25</v>
      </c>
      <c r="L25" t="s">
        <v>41</v>
      </c>
      <c r="M25" t="s">
        <v>42</v>
      </c>
      <c r="N25">
        <v>16</v>
      </c>
      <c r="O25">
        <v>16</v>
      </c>
      <c r="P25" t="s">
        <v>43</v>
      </c>
      <c r="Q25" t="s">
        <v>30</v>
      </c>
      <c r="R25" t="s">
        <v>45</v>
      </c>
    </row>
    <row r="26" spans="1:18">
      <c r="A26" t="str">
        <f>Hyperlink("https://www.diodes.com/part/view/LM2902Q","LM2902Q")</f>
        <v>LM2902Q</v>
      </c>
      <c r="B26" t="str">
        <f>Hyperlink("https://www.diodes.com/assets/Datasheets/LM2902Q-04Q.pdf","LM2902Q Datasheet")</f>
        <v>LM2902Q Datasheet</v>
      </c>
      <c r="C26" t="s">
        <v>61</v>
      </c>
      <c r="D26" t="s">
        <v>33</v>
      </c>
      <c r="E26" t="s">
        <v>34</v>
      </c>
      <c r="F26">
        <v>4</v>
      </c>
      <c r="G26">
        <v>3</v>
      </c>
      <c r="H26">
        <v>36</v>
      </c>
      <c r="I26">
        <v>0.9</v>
      </c>
      <c r="J26">
        <v>2</v>
      </c>
      <c r="K26">
        <v>25</v>
      </c>
      <c r="L26" t="s">
        <v>41</v>
      </c>
      <c r="M26" t="s">
        <v>42</v>
      </c>
      <c r="N26">
        <v>16</v>
      </c>
      <c r="O26">
        <v>16</v>
      </c>
      <c r="P26" t="s">
        <v>43</v>
      </c>
      <c r="Q26" t="s">
        <v>30</v>
      </c>
      <c r="R26" t="s">
        <v>45</v>
      </c>
    </row>
    <row r="27" spans="1:18">
      <c r="A27" t="str">
        <f>Hyperlink("https://www.diodes.com/part/view/LM2904","LM2904")</f>
        <v>LM2904</v>
      </c>
      <c r="B27" t="str">
        <f>Hyperlink("https://www.diodes.com/assets/Datasheets/LM2902-04.pdf","LM2904 Datasheet")</f>
        <v>LM2904 Datasheet</v>
      </c>
      <c r="D27" t="s">
        <v>18</v>
      </c>
      <c r="E27" t="s">
        <v>19</v>
      </c>
      <c r="F27">
        <v>2</v>
      </c>
      <c r="G27">
        <v>3</v>
      </c>
      <c r="H27">
        <v>36</v>
      </c>
      <c r="I27">
        <v>0.6</v>
      </c>
      <c r="J27">
        <v>2</v>
      </c>
      <c r="K27">
        <v>25</v>
      </c>
      <c r="L27" t="s">
        <v>41</v>
      </c>
      <c r="M27" t="s">
        <v>42</v>
      </c>
      <c r="N27">
        <v>16</v>
      </c>
      <c r="O27">
        <v>16</v>
      </c>
      <c r="P27" t="s">
        <v>43</v>
      </c>
      <c r="Q27" t="s">
        <v>30</v>
      </c>
      <c r="R27" t="s">
        <v>52</v>
      </c>
    </row>
    <row r="28" spans="1:18">
      <c r="A28" t="str">
        <f>Hyperlink("https://www.diodes.com/part/view/LM2904A","LM2904A")</f>
        <v>LM2904A</v>
      </c>
      <c r="B28" t="str">
        <f>Hyperlink("https://www.diodes.com/assets/Datasheets/LM2902-04.pdf","LM2904A Datasheet")</f>
        <v>LM2904A Datasheet</v>
      </c>
      <c r="D28" t="s">
        <v>18</v>
      </c>
      <c r="E28" t="s">
        <v>19</v>
      </c>
      <c r="F28">
        <v>2</v>
      </c>
      <c r="G28">
        <v>3</v>
      </c>
      <c r="H28">
        <v>36</v>
      </c>
      <c r="I28">
        <v>0.6</v>
      </c>
      <c r="J28">
        <v>1</v>
      </c>
      <c r="K28">
        <v>25</v>
      </c>
      <c r="L28" t="s">
        <v>41</v>
      </c>
      <c r="M28" t="s">
        <v>42</v>
      </c>
      <c r="N28">
        <v>16</v>
      </c>
      <c r="O28">
        <v>16</v>
      </c>
      <c r="P28" t="s">
        <v>43</v>
      </c>
      <c r="Q28" t="s">
        <v>30</v>
      </c>
      <c r="R28" t="s">
        <v>52</v>
      </c>
    </row>
    <row r="29" spans="1:18">
      <c r="A29" t="str">
        <f>Hyperlink("https://www.diodes.com/part/view/LM2904AQ","LM2904AQ")</f>
        <v>LM2904AQ</v>
      </c>
      <c r="B29" t="str">
        <f>Hyperlink("https://www.diodes.com/assets/Datasheets/LM2902Q-04Q.pdf","LM2904AQ Datasheet")</f>
        <v>LM2904AQ Datasheet</v>
      </c>
      <c r="C29" t="s">
        <v>60</v>
      </c>
      <c r="D29" t="s">
        <v>33</v>
      </c>
      <c r="E29" t="s">
        <v>34</v>
      </c>
      <c r="F29">
        <v>2</v>
      </c>
      <c r="G29">
        <v>3</v>
      </c>
      <c r="H29">
        <v>36</v>
      </c>
      <c r="I29">
        <v>0.6</v>
      </c>
      <c r="J29">
        <v>1</v>
      </c>
      <c r="K29">
        <v>25</v>
      </c>
      <c r="L29" t="s">
        <v>41</v>
      </c>
      <c r="M29" t="s">
        <v>62</v>
      </c>
      <c r="N29">
        <v>16</v>
      </c>
      <c r="O29">
        <v>16</v>
      </c>
      <c r="P29" t="s">
        <v>43</v>
      </c>
      <c r="Q29" t="s">
        <v>30</v>
      </c>
      <c r="R29" t="s">
        <v>52</v>
      </c>
    </row>
    <row r="30" spans="1:18">
      <c r="A30" t="str">
        <f>Hyperlink("https://www.diodes.com/part/view/LM2904Q","LM2904Q")</f>
        <v>LM2904Q</v>
      </c>
      <c r="B30" t="str">
        <f>Hyperlink("https://www.diodes.com/assets/Datasheets/LM2902Q-04Q.pdf","LM2904Q Datasheet")</f>
        <v>LM2904Q Datasheet</v>
      </c>
      <c r="C30" t="s">
        <v>60</v>
      </c>
      <c r="D30" t="s">
        <v>33</v>
      </c>
      <c r="E30" t="s">
        <v>34</v>
      </c>
      <c r="F30">
        <v>2</v>
      </c>
      <c r="G30">
        <v>3</v>
      </c>
      <c r="H30">
        <v>36</v>
      </c>
      <c r="I30">
        <v>0.6</v>
      </c>
      <c r="J30">
        <v>2</v>
      </c>
      <c r="K30">
        <v>25</v>
      </c>
      <c r="L30" t="s">
        <v>41</v>
      </c>
      <c r="M30" t="s">
        <v>42</v>
      </c>
      <c r="N30">
        <v>16</v>
      </c>
      <c r="O30">
        <v>16</v>
      </c>
      <c r="P30" t="s">
        <v>43</v>
      </c>
      <c r="Q30" t="s">
        <v>30</v>
      </c>
      <c r="R30" t="s">
        <v>52</v>
      </c>
    </row>
    <row r="31" spans="1:18">
      <c r="A31" t="str">
        <f>Hyperlink("https://www.diodes.com/part/view/LM358","LM358")</f>
        <v>LM358</v>
      </c>
      <c r="B31" t="str">
        <f>Hyperlink("https://www.diodes.com/assets/Datasheets/LM358.pdf","LM358 Datasheet")</f>
        <v>LM358 Datasheet</v>
      </c>
      <c r="D31" t="s">
        <v>18</v>
      </c>
      <c r="E31" t="s">
        <v>19</v>
      </c>
      <c r="F31">
        <v>2</v>
      </c>
      <c r="G31">
        <v>3</v>
      </c>
      <c r="H31">
        <v>32</v>
      </c>
      <c r="I31">
        <v>0.5</v>
      </c>
      <c r="J31">
        <v>2</v>
      </c>
      <c r="K31">
        <v>45</v>
      </c>
      <c r="L31" t="s">
        <v>41</v>
      </c>
      <c r="M31" t="s">
        <v>42</v>
      </c>
      <c r="N31">
        <v>40</v>
      </c>
      <c r="O31">
        <v>20</v>
      </c>
      <c r="P31" t="s">
        <v>43</v>
      </c>
      <c r="Q31" t="s">
        <v>63</v>
      </c>
      <c r="R31" t="s">
        <v>37</v>
      </c>
    </row>
    <row r="32" spans="1:18">
      <c r="A32" t="str">
        <f>Hyperlink("https://www.diodes.com/part/view/LMV321","LMV321")</f>
        <v>LMV321</v>
      </c>
      <c r="B32" t="str">
        <f>Hyperlink("https://www.diodes.com/assets/Datasheets/LMV321_358.pdf","LMV321 Datasheet")</f>
        <v>LMV321 Datasheet</v>
      </c>
      <c r="D32" t="s">
        <v>18</v>
      </c>
      <c r="E32" t="s">
        <v>19</v>
      </c>
      <c r="F32">
        <v>1</v>
      </c>
      <c r="G32">
        <v>2.5</v>
      </c>
      <c r="H32">
        <v>5.5</v>
      </c>
      <c r="I32">
        <v>0.11</v>
      </c>
      <c r="J32">
        <v>1.7</v>
      </c>
      <c r="K32">
        <v>15</v>
      </c>
      <c r="L32" t="s">
        <v>41</v>
      </c>
      <c r="M32" t="s">
        <v>64</v>
      </c>
      <c r="N32">
        <v>60</v>
      </c>
      <c r="O32">
        <v>90</v>
      </c>
      <c r="P32" t="s">
        <v>56</v>
      </c>
      <c r="Q32" t="s">
        <v>30</v>
      </c>
      <c r="R32" t="s">
        <v>24</v>
      </c>
    </row>
    <row r="33" spans="1:18">
      <c r="A33" t="str">
        <f>Hyperlink("https://www.diodes.com/part/view/LMV324","LMV324")</f>
        <v>LMV324</v>
      </c>
      <c r="B33" t="str">
        <f>Hyperlink("https://www.diodes.com/assets/Datasheets/LMV321_358.pdf","LMV324 Datasheet")</f>
        <v>LMV324 Datasheet</v>
      </c>
      <c r="D33" t="s">
        <v>18</v>
      </c>
      <c r="E33" t="s">
        <v>19</v>
      </c>
      <c r="F33">
        <v>4</v>
      </c>
      <c r="G33">
        <v>2.5</v>
      </c>
      <c r="H33">
        <v>5.5</v>
      </c>
      <c r="I33">
        <v>0.34</v>
      </c>
      <c r="J33">
        <v>1.7</v>
      </c>
      <c r="K33">
        <v>15</v>
      </c>
      <c r="L33" t="s">
        <v>41</v>
      </c>
      <c r="M33" t="s">
        <v>65</v>
      </c>
      <c r="N33">
        <v>60</v>
      </c>
      <c r="O33">
        <v>90</v>
      </c>
      <c r="P33" t="s">
        <v>56</v>
      </c>
      <c r="Q33" t="s">
        <v>30</v>
      </c>
      <c r="R33" t="s">
        <v>45</v>
      </c>
    </row>
    <row r="34" spans="1:18">
      <c r="A34" t="str">
        <f>Hyperlink("https://www.diodes.com/part/view/LMV358","LMV358")</f>
        <v>LMV358</v>
      </c>
      <c r="B34" t="str">
        <f>Hyperlink("https://www.diodes.com/assets/Datasheets/LMV321_358.pdf","LMV358 Datasheet")</f>
        <v>LMV358 Datasheet</v>
      </c>
      <c r="D34" t="s">
        <v>18</v>
      </c>
      <c r="E34" t="s">
        <v>19</v>
      </c>
      <c r="F34">
        <v>2</v>
      </c>
      <c r="G34">
        <v>2.5</v>
      </c>
      <c r="H34">
        <v>5.5</v>
      </c>
      <c r="I34">
        <v>0.19</v>
      </c>
      <c r="J34">
        <v>1.7</v>
      </c>
      <c r="K34">
        <v>15</v>
      </c>
      <c r="L34" t="s">
        <v>41</v>
      </c>
      <c r="M34" t="s">
        <v>65</v>
      </c>
      <c r="N34">
        <v>60</v>
      </c>
      <c r="O34">
        <v>90</v>
      </c>
      <c r="P34" t="s">
        <v>56</v>
      </c>
      <c r="Q34" t="s">
        <v>30</v>
      </c>
      <c r="R34" t="s">
        <v>26</v>
      </c>
    </row>
    <row r="35" spans="1:18">
      <c r="A35" t="str">
        <f>Hyperlink("https://www.diodes.com/part/view/TLC271AC","TLC271AC")</f>
        <v>TLC271AC</v>
      </c>
      <c r="B35" t="str">
        <f>Hyperlink("https://www.diodes.com/assets/Datasheets/TLC271.pdf","TLC271AC Datasheet")</f>
        <v>TLC271AC Datasheet</v>
      </c>
      <c r="D35" t="s">
        <v>18</v>
      </c>
      <c r="E35" t="s">
        <v>19</v>
      </c>
      <c r="F35">
        <v>1</v>
      </c>
      <c r="G35">
        <v>3</v>
      </c>
      <c r="H35">
        <v>16</v>
      </c>
      <c r="I35">
        <v>0.28</v>
      </c>
      <c r="J35">
        <v>0.9</v>
      </c>
      <c r="K35">
        <v>0.0006</v>
      </c>
      <c r="L35" t="s">
        <v>57</v>
      </c>
      <c r="M35" t="s">
        <v>66</v>
      </c>
      <c r="N35">
        <v>15</v>
      </c>
      <c r="O35">
        <v>15</v>
      </c>
      <c r="P35" t="s">
        <v>43</v>
      </c>
      <c r="Q35" t="s">
        <v>63</v>
      </c>
      <c r="R35" t="s">
        <v>37</v>
      </c>
    </row>
    <row r="36" spans="1:18">
      <c r="A36" t="str">
        <f>Hyperlink("https://www.diodes.com/part/view/TLC271AI","TLC271AI")</f>
        <v>TLC271AI</v>
      </c>
      <c r="B36" t="str">
        <f>Hyperlink("https://www.diodes.com/assets/Datasheets/TLC271.pdf","TLC271AI Datasheet")</f>
        <v>TLC271AI Datasheet</v>
      </c>
      <c r="D36" t="s">
        <v>18</v>
      </c>
      <c r="E36" t="s">
        <v>19</v>
      </c>
      <c r="F36">
        <v>1</v>
      </c>
      <c r="G36">
        <v>4</v>
      </c>
      <c r="H36">
        <v>16</v>
      </c>
      <c r="I36">
        <v>0.28</v>
      </c>
      <c r="J36">
        <v>0.9</v>
      </c>
      <c r="K36">
        <v>0.0006</v>
      </c>
      <c r="L36" t="s">
        <v>57</v>
      </c>
      <c r="M36" t="s">
        <v>66</v>
      </c>
      <c r="N36">
        <v>15</v>
      </c>
      <c r="O36">
        <v>15</v>
      </c>
      <c r="P36" t="s">
        <v>43</v>
      </c>
      <c r="Q36" t="s">
        <v>30</v>
      </c>
      <c r="R36" t="s">
        <v>37</v>
      </c>
    </row>
    <row r="37" spans="1:18">
      <c r="A37" t="str">
        <f>Hyperlink("https://www.diodes.com/part/view/TLC271BC","TLC271BC")</f>
        <v>TLC271BC</v>
      </c>
      <c r="B37" t="str">
        <f>Hyperlink("https://www.diodes.com/assets/Datasheets/TLC271.pdf","TLC271BC Datasheet")</f>
        <v>TLC271BC Datasheet</v>
      </c>
      <c r="D37" t="s">
        <v>18</v>
      </c>
      <c r="E37" t="s">
        <v>19</v>
      </c>
      <c r="F37">
        <v>1</v>
      </c>
      <c r="G37">
        <v>3</v>
      </c>
      <c r="H37">
        <v>16</v>
      </c>
      <c r="I37">
        <v>0.28</v>
      </c>
      <c r="J37">
        <v>0.24</v>
      </c>
      <c r="K37">
        <v>0.0006</v>
      </c>
      <c r="L37" t="s">
        <v>57</v>
      </c>
      <c r="M37" t="s">
        <v>66</v>
      </c>
      <c r="N37">
        <v>15</v>
      </c>
      <c r="O37">
        <v>15</v>
      </c>
      <c r="P37" t="s">
        <v>43</v>
      </c>
      <c r="Q37" t="s">
        <v>63</v>
      </c>
      <c r="R37" t="s">
        <v>37</v>
      </c>
    </row>
    <row r="38" spans="1:18">
      <c r="A38" t="str">
        <f>Hyperlink("https://www.diodes.com/part/view/TLC271BI","TLC271BI")</f>
        <v>TLC271BI</v>
      </c>
      <c r="B38" t="str">
        <f>Hyperlink("https://www.diodes.com/assets/Datasheets/TLC271.pdf","TLC271BI Datasheet")</f>
        <v>TLC271BI Datasheet</v>
      </c>
      <c r="D38" t="s">
        <v>18</v>
      </c>
      <c r="E38" t="s">
        <v>19</v>
      </c>
      <c r="F38">
        <v>1</v>
      </c>
      <c r="G38">
        <v>4</v>
      </c>
      <c r="H38">
        <v>16</v>
      </c>
      <c r="I38">
        <v>0.28</v>
      </c>
      <c r="J38">
        <v>0.24</v>
      </c>
      <c r="K38">
        <v>0.0006</v>
      </c>
      <c r="L38" t="s">
        <v>57</v>
      </c>
      <c r="M38" t="s">
        <v>66</v>
      </c>
      <c r="N38">
        <v>15</v>
      </c>
      <c r="O38">
        <v>15</v>
      </c>
      <c r="P38" t="s">
        <v>43</v>
      </c>
      <c r="Q38" t="s">
        <v>30</v>
      </c>
      <c r="R38" t="s">
        <v>37</v>
      </c>
    </row>
    <row r="39" spans="1:18">
      <c r="A39" t="str">
        <f>Hyperlink("https://www.diodes.com/part/view/TLC271C","TLC271C")</f>
        <v>TLC271C</v>
      </c>
      <c r="B39" t="str">
        <f>Hyperlink("https://www.diodes.com/assets/Datasheets/TLC271.pdf","TLC271C Datasheet")</f>
        <v>TLC271C Datasheet</v>
      </c>
      <c r="D39" t="s">
        <v>18</v>
      </c>
      <c r="E39" t="s">
        <v>19</v>
      </c>
      <c r="F39">
        <v>1</v>
      </c>
      <c r="G39">
        <v>3</v>
      </c>
      <c r="H39">
        <v>16</v>
      </c>
      <c r="I39">
        <v>0.28</v>
      </c>
      <c r="J39">
        <v>1.1</v>
      </c>
      <c r="K39">
        <v>0.0006</v>
      </c>
      <c r="L39" t="s">
        <v>57</v>
      </c>
      <c r="M39" t="s">
        <v>66</v>
      </c>
      <c r="N39">
        <v>15</v>
      </c>
      <c r="O39">
        <v>15</v>
      </c>
      <c r="P39" t="s">
        <v>43</v>
      </c>
      <c r="Q39" t="s">
        <v>63</v>
      </c>
      <c r="R39" t="s">
        <v>37</v>
      </c>
    </row>
    <row r="40" spans="1:18">
      <c r="A40" t="str">
        <f>Hyperlink("https://www.diodes.com/part/view/TLC271I","TLC271I")</f>
        <v>TLC271I</v>
      </c>
      <c r="B40" t="str">
        <f>Hyperlink("https://www.diodes.com/assets/Datasheets/TLC271.pdf","TLC271I Datasheet")</f>
        <v>TLC271I Datasheet</v>
      </c>
      <c r="D40" t="s">
        <v>18</v>
      </c>
      <c r="E40" t="s">
        <v>19</v>
      </c>
      <c r="F40">
        <v>1</v>
      </c>
      <c r="G40">
        <v>4</v>
      </c>
      <c r="H40">
        <v>16</v>
      </c>
      <c r="I40">
        <v>0.28</v>
      </c>
      <c r="J40">
        <v>1.1</v>
      </c>
      <c r="K40">
        <v>0.0006</v>
      </c>
      <c r="L40" t="s">
        <v>57</v>
      </c>
      <c r="M40" t="s">
        <v>66</v>
      </c>
      <c r="N40">
        <v>15</v>
      </c>
      <c r="O40">
        <v>15</v>
      </c>
      <c r="P40" t="s">
        <v>43</v>
      </c>
      <c r="Q40" t="s">
        <v>30</v>
      </c>
      <c r="R40" t="s">
        <v>37</v>
      </c>
    </row>
    <row r="41" spans="1:18">
      <c r="A41" t="str">
        <f>Hyperlink("https://www.diodes.com/part/view/TLC27L1AC","TLC27L1AC")</f>
        <v>TLC27L1AC</v>
      </c>
      <c r="B41" t="str">
        <f>Hyperlink("https://www.diodes.com/assets/Datasheets/TLC27L1.pdf","TLC27L1AC Datasheet")</f>
        <v>TLC27L1AC Datasheet</v>
      </c>
      <c r="D41" t="s">
        <v>18</v>
      </c>
      <c r="E41" t="s">
        <v>19</v>
      </c>
      <c r="F41">
        <v>1</v>
      </c>
      <c r="G41">
        <v>3</v>
      </c>
      <c r="H41">
        <v>16</v>
      </c>
      <c r="I41">
        <v>0.01</v>
      </c>
      <c r="J41">
        <v>0.9</v>
      </c>
      <c r="K41">
        <v>0.0006</v>
      </c>
      <c r="L41" t="s">
        <v>57</v>
      </c>
      <c r="M41" t="s">
        <v>66</v>
      </c>
      <c r="N41">
        <v>15</v>
      </c>
      <c r="O41">
        <v>15</v>
      </c>
      <c r="P41" t="s">
        <v>43</v>
      </c>
      <c r="Q41" t="s">
        <v>63</v>
      </c>
      <c r="R41" t="s">
        <v>37</v>
      </c>
    </row>
    <row r="42" spans="1:18">
      <c r="A42" t="str">
        <f>Hyperlink("https://www.diodes.com/part/view/TLC27L1AI","TLC27L1AI")</f>
        <v>TLC27L1AI</v>
      </c>
      <c r="B42" t="str">
        <f>Hyperlink("https://www.diodes.com/assets/Datasheets/TLC27L1.pdf","TLC27L1AI Datasheet")</f>
        <v>TLC27L1AI Datasheet</v>
      </c>
      <c r="D42" t="s">
        <v>18</v>
      </c>
      <c r="E42" t="s">
        <v>19</v>
      </c>
      <c r="F42">
        <v>1</v>
      </c>
      <c r="G42">
        <v>4</v>
      </c>
      <c r="H42">
        <v>16</v>
      </c>
      <c r="I42">
        <v>0.01</v>
      </c>
      <c r="J42">
        <v>0.9</v>
      </c>
      <c r="K42">
        <v>0.0006</v>
      </c>
      <c r="L42" t="s">
        <v>57</v>
      </c>
      <c r="M42" t="s">
        <v>66</v>
      </c>
      <c r="N42">
        <v>15</v>
      </c>
      <c r="O42">
        <v>15</v>
      </c>
      <c r="P42" t="s">
        <v>43</v>
      </c>
      <c r="Q42" t="s">
        <v>30</v>
      </c>
      <c r="R42" t="s">
        <v>37</v>
      </c>
    </row>
    <row r="43" spans="1:18">
      <c r="A43" t="str">
        <f>Hyperlink("https://www.diodes.com/part/view/TLC27L1BC","TLC27L1BC")</f>
        <v>TLC27L1BC</v>
      </c>
      <c r="B43" t="str">
        <f>Hyperlink("https://www.diodes.com/assets/Datasheets/TLC27L1.pdf","TLC27L1BC Datasheet")</f>
        <v>TLC27L1BC Datasheet</v>
      </c>
      <c r="D43" t="s">
        <v>18</v>
      </c>
      <c r="E43" t="s">
        <v>19</v>
      </c>
      <c r="F43">
        <v>1</v>
      </c>
      <c r="G43">
        <v>3</v>
      </c>
      <c r="H43">
        <v>16</v>
      </c>
      <c r="I43">
        <v>0.1</v>
      </c>
      <c r="J43">
        <v>0.24</v>
      </c>
      <c r="K43">
        <v>0.0006</v>
      </c>
      <c r="L43" t="s">
        <v>57</v>
      </c>
      <c r="M43" t="s">
        <v>66</v>
      </c>
      <c r="N43">
        <v>15</v>
      </c>
      <c r="O43">
        <v>15</v>
      </c>
      <c r="P43" t="s">
        <v>43</v>
      </c>
      <c r="Q43" t="s">
        <v>63</v>
      </c>
      <c r="R43" t="s">
        <v>37</v>
      </c>
    </row>
    <row r="44" spans="1:18">
      <c r="A44" t="str">
        <f>Hyperlink("https://www.diodes.com/part/view/TLC27L1BI","TLC27L1BI")</f>
        <v>TLC27L1BI</v>
      </c>
      <c r="B44" t="str">
        <f>Hyperlink("https://www.diodes.com/assets/Datasheets/TLC27L1.pdf","TLC27L1BI Datasheet")</f>
        <v>TLC27L1BI Datasheet</v>
      </c>
      <c r="D44" t="s">
        <v>18</v>
      </c>
      <c r="E44" t="s">
        <v>19</v>
      </c>
      <c r="F44">
        <v>1</v>
      </c>
      <c r="G44">
        <v>4</v>
      </c>
      <c r="H44">
        <v>16</v>
      </c>
      <c r="I44">
        <v>0.1</v>
      </c>
      <c r="J44">
        <v>0.24</v>
      </c>
      <c r="K44">
        <v>0.0006</v>
      </c>
      <c r="L44" t="s">
        <v>57</v>
      </c>
      <c r="M44" t="s">
        <v>66</v>
      </c>
      <c r="N44">
        <v>15</v>
      </c>
      <c r="O44">
        <v>15</v>
      </c>
      <c r="P44" t="s">
        <v>43</v>
      </c>
      <c r="Q44" t="s">
        <v>30</v>
      </c>
      <c r="R44" t="s">
        <v>37</v>
      </c>
    </row>
    <row r="45" spans="1:18">
      <c r="A45" t="str">
        <f>Hyperlink("https://www.diodes.com/part/view/TLC27L1C","TLC27L1C")</f>
        <v>TLC27L1C</v>
      </c>
      <c r="B45" t="str">
        <f>Hyperlink("https://www.diodes.com/assets/Datasheets/TLC27L1.pdf","TLC27L1C Datasheet")</f>
        <v>TLC27L1C Datasheet</v>
      </c>
      <c r="D45" t="s">
        <v>18</v>
      </c>
      <c r="E45" t="s">
        <v>19</v>
      </c>
      <c r="F45">
        <v>1</v>
      </c>
      <c r="G45">
        <v>3</v>
      </c>
      <c r="H45">
        <v>16</v>
      </c>
      <c r="I45">
        <v>280</v>
      </c>
      <c r="J45">
        <v>0.24</v>
      </c>
      <c r="K45">
        <v>0.0006</v>
      </c>
      <c r="L45" t="s">
        <v>57</v>
      </c>
      <c r="M45" t="s">
        <v>66</v>
      </c>
      <c r="N45">
        <v>15</v>
      </c>
      <c r="O45">
        <v>15</v>
      </c>
      <c r="P45" t="s">
        <v>43</v>
      </c>
      <c r="Q45" t="s">
        <v>63</v>
      </c>
      <c r="R45" t="s">
        <v>37</v>
      </c>
    </row>
    <row r="46" spans="1:18">
      <c r="A46" t="str">
        <f>Hyperlink("https://www.diodes.com/part/view/TLC27L1I","TLC27L1I")</f>
        <v>TLC27L1I</v>
      </c>
      <c r="B46" t="str">
        <f>Hyperlink("https://www.diodes.com/assets/Datasheets/TLC27L1.pdf","TLC27L1I Datasheet")</f>
        <v>TLC27L1I Datasheet</v>
      </c>
      <c r="D46" t="s">
        <v>18</v>
      </c>
      <c r="E46" t="s">
        <v>19</v>
      </c>
      <c r="F46">
        <v>1</v>
      </c>
      <c r="G46">
        <v>4</v>
      </c>
      <c r="H46">
        <v>16</v>
      </c>
      <c r="I46">
        <v>0.01</v>
      </c>
      <c r="J46">
        <v>1.1</v>
      </c>
      <c r="K46">
        <v>0.0006</v>
      </c>
      <c r="L46" t="s">
        <v>57</v>
      </c>
      <c r="M46" t="s">
        <v>66</v>
      </c>
      <c r="N46">
        <v>15</v>
      </c>
      <c r="O46">
        <v>15</v>
      </c>
      <c r="P46" t="s">
        <v>43</v>
      </c>
      <c r="Q46" t="s">
        <v>30</v>
      </c>
      <c r="R46" t="s">
        <v>37</v>
      </c>
    </row>
    <row r="47" spans="1:18">
      <c r="A47" t="str">
        <f>Hyperlink("https://www.diodes.com/part/view/TLV271C","TLV271C")</f>
        <v>TLV271C</v>
      </c>
      <c r="B47" t="str">
        <f>Hyperlink("https://www.diodes.com/assets/Datasheets/TLV27x.pdf","TLV271C Datasheet")</f>
        <v>TLV271C Datasheet</v>
      </c>
      <c r="D47" t="s">
        <v>18</v>
      </c>
      <c r="E47" t="s">
        <v>19</v>
      </c>
      <c r="F47">
        <v>1</v>
      </c>
      <c r="G47">
        <v>2.7</v>
      </c>
      <c r="H47">
        <v>16</v>
      </c>
      <c r="I47">
        <v>0.55</v>
      </c>
      <c r="J47">
        <v>0.5</v>
      </c>
      <c r="K47">
        <v>0.001</v>
      </c>
      <c r="L47" t="s">
        <v>41</v>
      </c>
      <c r="M47" t="s">
        <v>67</v>
      </c>
      <c r="N47">
        <v>13</v>
      </c>
      <c r="O47">
        <v>12</v>
      </c>
      <c r="P47" t="s">
        <v>56</v>
      </c>
      <c r="Q47" t="s">
        <v>63</v>
      </c>
      <c r="R47" t="s">
        <v>68</v>
      </c>
    </row>
    <row r="48" spans="1:18">
      <c r="A48" t="str">
        <f>Hyperlink("https://www.diodes.com/part/view/TLV271I","TLV271I")</f>
        <v>TLV271I</v>
      </c>
      <c r="B48" t="str">
        <f>Hyperlink("https://www.diodes.com/assets/Datasheets/TLV27x.pdf","TLV271I Datasheet")</f>
        <v>TLV271I Datasheet</v>
      </c>
      <c r="D48" t="s">
        <v>18</v>
      </c>
      <c r="E48" t="s">
        <v>19</v>
      </c>
      <c r="F48">
        <v>1</v>
      </c>
      <c r="G48">
        <v>2.7</v>
      </c>
      <c r="H48">
        <v>16</v>
      </c>
      <c r="I48">
        <v>0.55</v>
      </c>
      <c r="J48">
        <v>0.5</v>
      </c>
      <c r="K48">
        <v>0.001</v>
      </c>
      <c r="L48" t="s">
        <v>41</v>
      </c>
      <c r="M48" t="s">
        <v>67</v>
      </c>
      <c r="N48">
        <v>13</v>
      </c>
      <c r="O48">
        <v>12</v>
      </c>
      <c r="P48" t="s">
        <v>56</v>
      </c>
      <c r="Q48" t="s">
        <v>30</v>
      </c>
      <c r="R48" t="s">
        <v>68</v>
      </c>
    </row>
    <row r="49" spans="1:18">
      <c r="A49" t="str">
        <f>Hyperlink("https://www.diodes.com/part/view/TLV272C","TLV272C")</f>
        <v>TLV272C</v>
      </c>
      <c r="B49" t="str">
        <f>Hyperlink("https://www.diodes.com/assets/Datasheets/TLV27x.pdf","TLV272C Datasheet")</f>
        <v>TLV272C Datasheet</v>
      </c>
      <c r="D49" t="s">
        <v>18</v>
      </c>
      <c r="E49" t="s">
        <v>19</v>
      </c>
      <c r="F49">
        <v>2</v>
      </c>
      <c r="G49">
        <v>2.7</v>
      </c>
      <c r="H49">
        <v>16</v>
      </c>
      <c r="I49">
        <v>0.55</v>
      </c>
      <c r="J49">
        <v>0.5</v>
      </c>
      <c r="K49">
        <v>0.001</v>
      </c>
      <c r="L49" t="s">
        <v>41</v>
      </c>
      <c r="M49" t="s">
        <v>67</v>
      </c>
      <c r="N49">
        <v>13</v>
      </c>
      <c r="O49">
        <v>12</v>
      </c>
      <c r="P49" t="s">
        <v>56</v>
      </c>
      <c r="Q49" t="s">
        <v>63</v>
      </c>
      <c r="R49" t="s">
        <v>26</v>
      </c>
    </row>
    <row r="50" spans="1:18">
      <c r="A50" t="str">
        <f>Hyperlink("https://www.diodes.com/part/view/TLV272I","TLV272I")</f>
        <v>TLV272I</v>
      </c>
      <c r="B50" t="str">
        <f>Hyperlink("https://www.diodes.com/assets/Datasheets/TLV27x.pdf","TLV272I Datasheet")</f>
        <v>TLV272I Datasheet</v>
      </c>
      <c r="D50" t="s">
        <v>18</v>
      </c>
      <c r="E50" t="s">
        <v>19</v>
      </c>
      <c r="F50">
        <v>2</v>
      </c>
      <c r="G50">
        <v>2.7</v>
      </c>
      <c r="H50">
        <v>16</v>
      </c>
      <c r="I50">
        <v>0.55</v>
      </c>
      <c r="J50">
        <v>0.5</v>
      </c>
      <c r="K50">
        <v>0.001</v>
      </c>
      <c r="L50" t="s">
        <v>41</v>
      </c>
      <c r="M50" t="s">
        <v>67</v>
      </c>
      <c r="N50">
        <v>13</v>
      </c>
      <c r="O50">
        <v>12</v>
      </c>
      <c r="P50" t="s">
        <v>56</v>
      </c>
      <c r="Q50" t="s">
        <v>30</v>
      </c>
      <c r="R50" t="s">
        <v>26</v>
      </c>
    </row>
  </sheetData>
  <hyperlinks>
    <hyperlink ref="A2" r:id="rId_hyperlink_1" tooltip="APX321" display="APX321"/>
    <hyperlink ref="B2" r:id="rId_hyperlink_2" tooltip="APX321 Datasheet" display="APX321 Datasheet"/>
    <hyperlink ref="A3" r:id="rId_hyperlink_3" tooltip="APX324" display="APX324"/>
    <hyperlink ref="B3" r:id="rId_hyperlink_4" tooltip="APX324 Datasheet" display="APX324 Datasheet"/>
    <hyperlink ref="A4" r:id="rId_hyperlink_5" tooltip="APX358" display="APX358"/>
    <hyperlink ref="B4" r:id="rId_hyperlink_6" tooltip="APX358 Datasheet" display="APX358 Datasheet"/>
    <hyperlink ref="A5" r:id="rId_hyperlink_7" tooltip="AS2333" display="AS2333"/>
    <hyperlink ref="B5" r:id="rId_hyperlink_8" tooltip="AS2333 Datasheet" display="AS2333 Datasheet"/>
    <hyperlink ref="A6" r:id="rId_hyperlink_9" tooltip="AS2333Q" display="AS2333Q"/>
    <hyperlink ref="B6" r:id="rId_hyperlink_10" tooltip="AS2333Q Datasheet" display="AS2333Q Datasheet"/>
    <hyperlink ref="A7" r:id="rId_hyperlink_11" tooltip="AS2348" display="AS2348"/>
    <hyperlink ref="B7" r:id="rId_hyperlink_12" tooltip="AS348/AS2348 Datasheet" display="AS348/AS2348 Datasheet"/>
    <hyperlink ref="A8" r:id="rId_hyperlink_13" tooltip="AS2376" display="AS2376"/>
    <hyperlink ref="B8" r:id="rId_hyperlink_14" tooltip="AS2376 Datasheet" display="AS2376 Datasheet"/>
    <hyperlink ref="A9" r:id="rId_hyperlink_15" tooltip="AS2376Q" display="AS2376Q"/>
    <hyperlink ref="B9" r:id="rId_hyperlink_16" tooltip="AS2376Q Datasheet" display="AS2376Q Datasheet"/>
    <hyperlink ref="A10" r:id="rId_hyperlink_17" tooltip="AS321" display="AS321"/>
    <hyperlink ref="B10" r:id="rId_hyperlink_18" tooltip="AS321 Datasheet" display="AS321 Datasheet"/>
    <hyperlink ref="A11" r:id="rId_hyperlink_19" tooltip="AS324" display="AS324"/>
    <hyperlink ref="B11" r:id="rId_hyperlink_20" tooltip="AS324 Datasheet" display="AS324 Datasheet"/>
    <hyperlink ref="A12" r:id="rId_hyperlink_21" tooltip="AS324A" display="AS324A"/>
    <hyperlink ref="B12" r:id="rId_hyperlink_22" tooltip="AS324A Datasheet" display="AS324A Datasheet"/>
    <hyperlink ref="A13" r:id="rId_hyperlink_23" tooltip="AS333" display="AS333"/>
    <hyperlink ref="B13" r:id="rId_hyperlink_24" tooltip="AS333 Datasheet" display="AS333 Datasheet"/>
    <hyperlink ref="A14" r:id="rId_hyperlink_25" tooltip="AS333Q" display="AS333Q"/>
    <hyperlink ref="B14" r:id="rId_hyperlink_26" tooltip="AS333Q Datasheet" display="AS333Q Datasheet"/>
    <hyperlink ref="A15" r:id="rId_hyperlink_27" tooltip="AS348" display="AS348"/>
    <hyperlink ref="B15" r:id="rId_hyperlink_28" tooltip="AS348/AS2348 Datasheet" display="AS348/AS2348 Datasheet"/>
    <hyperlink ref="A16" r:id="rId_hyperlink_29" tooltip="AS358" display="AS358"/>
    <hyperlink ref="B16" r:id="rId_hyperlink_30" tooltip="AS358 Datasheet" display="AS358 Datasheet"/>
    <hyperlink ref="A17" r:id="rId_hyperlink_31" tooltip="AS358A" display="AS358A"/>
    <hyperlink ref="B17" r:id="rId_hyperlink_32" tooltip="AS358A Datasheet" display="AS358A Datasheet"/>
    <hyperlink ref="A18" r:id="rId_hyperlink_33" tooltip="AS358B" display="AS358B"/>
    <hyperlink ref="B18" r:id="rId_hyperlink_34" tooltip="AS358A Datasheet" display="AS358A Datasheet"/>
    <hyperlink ref="A19" r:id="rId_hyperlink_35" tooltip="AZV321" display="AZV321"/>
    <hyperlink ref="B19" r:id="rId_hyperlink_36" tooltip="AZV321 Datasheet" display="AZV321 Datasheet"/>
    <hyperlink ref="A20" r:id="rId_hyperlink_37" tooltip="AZV358" display="AZV358"/>
    <hyperlink ref="B20" r:id="rId_hyperlink_38" tooltip="AZV358 Datasheet" display="AZV358 Datasheet"/>
    <hyperlink ref="A21" r:id="rId_hyperlink_39" tooltip="AZV831" display="AZV831"/>
    <hyperlink ref="B21" r:id="rId_hyperlink_40" tooltip="AZV831 Datasheet" display="AZV831 Datasheet"/>
    <hyperlink ref="A22" r:id="rId_hyperlink_41" tooltip="AZV832" display="AZV832"/>
    <hyperlink ref="B22" r:id="rId_hyperlink_42" tooltip="AZV831 Datasheet" display="AZV831 Datasheet"/>
    <hyperlink ref="A23" r:id="rId_hyperlink_43" tooltip="LM2902" display="LM2902"/>
    <hyperlink ref="B23" r:id="rId_hyperlink_44" tooltip="LM2902 Datasheet" display="LM2902 Datasheet"/>
    <hyperlink ref="A24" r:id="rId_hyperlink_45" tooltip="LM2902A" display="LM2902A"/>
    <hyperlink ref="B24" r:id="rId_hyperlink_46" tooltip="LM2902A Datasheet" display="LM2902A Datasheet"/>
    <hyperlink ref="A25" r:id="rId_hyperlink_47" tooltip="LM2902AQ" display="LM2902AQ"/>
    <hyperlink ref="B25" r:id="rId_hyperlink_48" tooltip="LM2902AQ Datasheet" display="LM2902AQ Datasheet"/>
    <hyperlink ref="A26" r:id="rId_hyperlink_49" tooltip="LM2902Q" display="LM2902Q"/>
    <hyperlink ref="B26" r:id="rId_hyperlink_50" tooltip="LM2902Q Datasheet" display="LM2902Q Datasheet"/>
    <hyperlink ref="A27" r:id="rId_hyperlink_51" tooltip="LM2904" display="LM2904"/>
    <hyperlink ref="B27" r:id="rId_hyperlink_52" tooltip="LM2904 Datasheet" display="LM2904 Datasheet"/>
    <hyperlink ref="A28" r:id="rId_hyperlink_53" tooltip="LM2904A" display="LM2904A"/>
    <hyperlink ref="B28" r:id="rId_hyperlink_54" tooltip="LM2904A Datasheet" display="LM2904A Datasheet"/>
    <hyperlink ref="A29" r:id="rId_hyperlink_55" tooltip="LM2904AQ" display="LM2904AQ"/>
    <hyperlink ref="B29" r:id="rId_hyperlink_56" tooltip="LM2904AQ Datasheet" display="LM2904AQ Datasheet"/>
    <hyperlink ref="A30" r:id="rId_hyperlink_57" tooltip="LM2904Q" display="LM2904Q"/>
    <hyperlink ref="B30" r:id="rId_hyperlink_58" tooltip="LM2904Q Datasheet" display="LM2904Q Datasheet"/>
    <hyperlink ref="A31" r:id="rId_hyperlink_59" tooltip="LM358" display="LM358"/>
    <hyperlink ref="B31" r:id="rId_hyperlink_60" tooltip="LM358 Datasheet" display="LM358 Datasheet"/>
    <hyperlink ref="A32" r:id="rId_hyperlink_61" tooltip="LMV321" display="LMV321"/>
    <hyperlink ref="B32" r:id="rId_hyperlink_62" tooltip="LMV321 Datasheet" display="LMV321 Datasheet"/>
    <hyperlink ref="A33" r:id="rId_hyperlink_63" tooltip="LMV324" display="LMV324"/>
    <hyperlink ref="B33" r:id="rId_hyperlink_64" tooltip="LMV324 Datasheet" display="LMV324 Datasheet"/>
    <hyperlink ref="A34" r:id="rId_hyperlink_65" tooltip="LMV358" display="LMV358"/>
    <hyperlink ref="B34" r:id="rId_hyperlink_66" tooltip="LMV358 Datasheet" display="LMV358 Datasheet"/>
    <hyperlink ref="A35" r:id="rId_hyperlink_67" tooltip="TLC271AC" display="TLC271AC"/>
    <hyperlink ref="B35" r:id="rId_hyperlink_68" tooltip="TLC271AC Datasheet" display="TLC271AC Datasheet"/>
    <hyperlink ref="A36" r:id="rId_hyperlink_69" tooltip="TLC271AI" display="TLC271AI"/>
    <hyperlink ref="B36" r:id="rId_hyperlink_70" tooltip="TLC271AI Datasheet" display="TLC271AI Datasheet"/>
    <hyperlink ref="A37" r:id="rId_hyperlink_71" tooltip="TLC271BC" display="TLC271BC"/>
    <hyperlink ref="B37" r:id="rId_hyperlink_72" tooltip="TLC271BC Datasheet" display="TLC271BC Datasheet"/>
    <hyperlink ref="A38" r:id="rId_hyperlink_73" tooltip="TLC271BI" display="TLC271BI"/>
    <hyperlink ref="B38" r:id="rId_hyperlink_74" tooltip="TLC271BI Datasheet" display="TLC271BI Datasheet"/>
    <hyperlink ref="A39" r:id="rId_hyperlink_75" tooltip="TLC271C" display="TLC271C"/>
    <hyperlink ref="B39" r:id="rId_hyperlink_76" tooltip="TLC271C Datasheet" display="TLC271C Datasheet"/>
    <hyperlink ref="A40" r:id="rId_hyperlink_77" tooltip="TLC271I" display="TLC271I"/>
    <hyperlink ref="B40" r:id="rId_hyperlink_78" tooltip="TLC271I Datasheet" display="TLC271I Datasheet"/>
    <hyperlink ref="A41" r:id="rId_hyperlink_79" tooltip="TLC27L1AC" display="TLC27L1AC"/>
    <hyperlink ref="B41" r:id="rId_hyperlink_80" tooltip="TLC27L1AC Datasheet" display="TLC27L1AC Datasheet"/>
    <hyperlink ref="A42" r:id="rId_hyperlink_81" tooltip="TLC27L1AI" display="TLC27L1AI"/>
    <hyperlink ref="B42" r:id="rId_hyperlink_82" tooltip="TLC27L1AI Datasheet" display="TLC27L1AI Datasheet"/>
    <hyperlink ref="A43" r:id="rId_hyperlink_83" tooltip="TLC27L1BC" display="TLC27L1BC"/>
    <hyperlink ref="B43" r:id="rId_hyperlink_84" tooltip="TLC27L1BC Datasheet" display="TLC27L1BC Datasheet"/>
    <hyperlink ref="A44" r:id="rId_hyperlink_85" tooltip="TLC27L1BI" display="TLC27L1BI"/>
    <hyperlink ref="B44" r:id="rId_hyperlink_86" tooltip="TLC27L1BI Datasheet" display="TLC27L1BI Datasheet"/>
    <hyperlink ref="A45" r:id="rId_hyperlink_87" tooltip="TLC27L1C" display="TLC27L1C"/>
    <hyperlink ref="B45" r:id="rId_hyperlink_88" tooltip="TLC27L1C Datasheet" display="TLC27L1C Datasheet"/>
    <hyperlink ref="A46" r:id="rId_hyperlink_89" tooltip="TLC27L1I" display="TLC27L1I"/>
    <hyperlink ref="B46" r:id="rId_hyperlink_90" tooltip="TLC27L1I Datasheet" display="TLC27L1I Datasheet"/>
    <hyperlink ref="A47" r:id="rId_hyperlink_91" tooltip="TLV271C" display="TLV271C"/>
    <hyperlink ref="B47" r:id="rId_hyperlink_92" tooltip="TLV271C Datasheet" display="TLV271C Datasheet"/>
    <hyperlink ref="A48" r:id="rId_hyperlink_93" tooltip="TLV271I" display="TLV271I"/>
    <hyperlink ref="B48" r:id="rId_hyperlink_94" tooltip="TLV271I Datasheet" display="TLV271I Datasheet"/>
    <hyperlink ref="A49" r:id="rId_hyperlink_95" tooltip="TLV272C" display="TLV272C"/>
    <hyperlink ref="B49" r:id="rId_hyperlink_96" tooltip="TLV272C Datasheet" display="TLV272C Datasheet"/>
    <hyperlink ref="A50" r:id="rId_hyperlink_97" tooltip="TLV272I" display="TLV272I"/>
    <hyperlink ref="B50" r:id="rId_hyperlink_98" tooltip="TLV272I Datasheet" display="TLV272I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2024-04-23T15:02:50-05:00</dcterms:created>
  <dcterms:modified xsi:type="dcterms:W3CDTF">2024-04-23T15:02:50-05:00</dcterms:modified>
  <dc:title>Untitled Spreadsheet</dc:title>
  <dc:description/>
  <dc:subject/>
  <cp:keywords/>
  <cp:category/>
</cp:coreProperties>
</file>