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'Worksheet'!$A$1:$U$37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<sst xmlns="http://schemas.openxmlformats.org/spreadsheetml/2006/main" uniqueCount="112">
  <si>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</si>
  <si>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</si>
  <si>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</si>
  <si>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</si>
  <si>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Fixed Detect Voltages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</si>
  <si>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Adjustable Detect Voltage Reference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</si>
  <si>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</si>
  <si>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Operating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</si>
  <si>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Input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</si>
  <si>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Quiescent Current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</si>
  <si>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Typical Time Delay (µs)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</si>
  <si>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Reset Period (ms)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</si>
  <si>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RESET Output (Active High)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</si>
  <si>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RESET Output (Active Low)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</si>
  <si>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Manual RESET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</si>
  <si>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Watchdog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</si>
  <si>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Watchdog Time 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</si>
  <si>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Fail Comparator Threshold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</si>
  <si>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Reset Output Topology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</si>
  <si>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Temperature Range (°C)</t>
    </r>
  </si>
  <si>
    <t>Packages</t>
  </si>
  <si>
    <t>APX803L</t>
  </si>
  <si>
    <t>MICRO POWER VOLTAGE DETECTOR</t>
  </si>
  <si>
    <t>1.2~5</t>
  </si>
  <si>
    <t>N/A</t>
  </si>
  <si>
    <t>0, 55, 220, 450</t>
  </si>
  <si>
    <t>No</t>
  </si>
  <si>
    <t>Yes</t>
  </si>
  <si>
    <t>None</t>
  </si>
  <si>
    <t>Open-Drain</t>
  </si>
  <si>
    <t>-40~85</t>
  </si>
  <si>
    <t>SC59, SOT23, SOT25, SOT323</t>
  </si>
  <si>
    <t>APX803S</t>
  </si>
  <si>
    <t>2.25, 2.63, 2.93, 3.08, 4, 4.38, 4.63</t>
  </si>
  <si>
    <t>50, 1.7, 240</t>
  </si>
  <si>
    <t>SOT23</t>
  </si>
  <si>
    <t>APX809S</t>
  </si>
  <si>
    <t>3-Pin Micro Power Voltage Detector</t>
  </si>
  <si>
    <t>Push-Pull</t>
  </si>
  <si>
    <t>-40~125</t>
  </si>
  <si>
    <t>APX810S</t>
  </si>
  <si>
    <t>APX811</t>
  </si>
  <si>
    <t>SOT143</t>
  </si>
  <si>
    <t>APX812</t>
  </si>
  <si>
    <t>APX823</t>
  </si>
  <si>
    <t>Processor Supervisory Circuits</t>
  </si>
  <si>
    <t>SOT25</t>
  </si>
  <si>
    <t>APX824</t>
  </si>
  <si>
    <t>APX825A</t>
  </si>
  <si>
    <t>SOT26</t>
  </si>
  <si>
    <t>AZ70xx</t>
  </si>
  <si>
    <t>2.3, 2.5, 2.7, 2.9, 3.1, 3.3, 4.2, 4.5</t>
  </si>
  <si>
    <t>Open-Collector</t>
  </si>
  <si>
    <t>SOT89, TO92</t>
  </si>
  <si>
    <t>PT7A751x</t>
  </si>
  <si>
    <t>Active Low Reset output in</t>
  </si>
  <si>
    <t>2.63, 2.93, 3.08, 4.38, 4.63</t>
  </si>
  <si>
    <t>Vd+10%</t>
  </si>
  <si>
    <t>SO-8</t>
  </si>
  <si>
    <t>PT7A752x</t>
  </si>
  <si>
    <t>Active High Reset output in</t>
  </si>
  <si>
    <t>PT7A753x</t>
  </si>
  <si>
    <t>Power-supply circuitry in</t>
  </si>
  <si>
    <t>PT7M3808</t>
  </si>
  <si>
    <t>Low Quiescent Programmable-Delay Supervisory</t>
  </si>
  <si>
    <t>0.405, 0.84, 1.12, 1.4, 1.67, 2.33, 2.79, 3.07, 4.65</t>
  </si>
  <si>
    <t>0.4, 0.9</t>
  </si>
  <si>
    <t>Adjustable</t>
  </si>
  <si>
    <t>SOT23 (TA6)  MSL1  Sn</t>
  </si>
  <si>
    <t>PT7M6315USxxDx</t>
  </si>
  <si>
    <t>High Accuracy and Open-drain and debounced Reset supervisory Circuit</t>
  </si>
  <si>
    <t>1.8~5</t>
  </si>
  <si>
    <t>1.4, 26, 200, 1570</t>
  </si>
  <si>
    <t>PT7M6833xDx#</t>
  </si>
  <si>
    <t>Ultra Low Voltage Detectors with five different delay time</t>
  </si>
  <si>
    <t>1.05, 1.11, 1.313, 1.388, 1.575, 1.665</t>
  </si>
  <si>
    <t>0.07, 1.5,  30, 200, 1680</t>
  </si>
  <si>
    <t>PT7M6834xDx#</t>
  </si>
  <si>
    <t>PT7M6835xDx#</t>
  </si>
  <si>
    <t>0.07, 1.5, 30, 200, 1680</t>
  </si>
  <si>
    <t>PT7M6836xDx#</t>
  </si>
  <si>
    <t>PT7M6837xDx#</t>
  </si>
  <si>
    <t>PT7M6838Dx#</t>
  </si>
  <si>
    <t>PT7M6839Dx#</t>
  </si>
  <si>
    <t>PT7M6840Dx#</t>
  </si>
  <si>
    <t>PT7M7436</t>
  </si>
  <si>
    <t>User-Adjustable Active Low Push-pull and SOT23-6 Supervisory Circuit</t>
  </si>
  <si>
    <t>PT7M7438</t>
  </si>
  <si>
    <t>User-Adjustable Active High open-drain and SOT23-6 Supervisory Circuit</t>
  </si>
  <si>
    <t>PT7M7809x</t>
  </si>
  <si>
    <t>Push-pull Reset output and SOT23-3 supervisory IC</t>
  </si>
  <si>
    <t>2.2, 2.25, 2.32, 2.63, 2.80, 2.93, 3.08, 4, 4.38, 4.63</t>
  </si>
  <si>
    <t>PT7M7810x</t>
  </si>
  <si>
    <t>Push-pull Active High Reset output and SOT23-3 supervisory IC</t>
  </si>
  <si>
    <t>PT7M7811xTA</t>
  </si>
  <si>
    <t>Push-pull Reset output with MR and SOT23-5 supervisory IC</t>
  </si>
  <si>
    <t>SOT143, SOT25</t>
  </si>
  <si>
    <t>PT7M7811xTB</t>
  </si>
  <si>
    <t>Push-pull Reset output with MR and SOT143 supervisory IC</t>
  </si>
  <si>
    <t>PT7M7812xTA</t>
  </si>
  <si>
    <t>Push-pull Active High Reset output with MR and SOT23-5 supervisory IC</t>
  </si>
  <si>
    <t>PT7M7812xTB</t>
  </si>
  <si>
    <t>Push-pull Active High Reset output with MR and SOT143 supervisory IC</t>
  </si>
  <si>
    <t>PT7M7823x</t>
  </si>
  <si>
    <t>Push-pull Reset output with MR and WD function and SOT23-5 supervisory IC</t>
  </si>
  <si>
    <t>PT7M7824x</t>
  </si>
  <si>
    <t>Push-pull Reset output with WD function and SOT23-5 supervisory IC</t>
  </si>
  <si>
    <t>PT7M7825x</t>
  </si>
  <si>
    <t>Push-pull Reset output with MR function and SOT23-5 supervisory IC</t>
  </si>
  <si>
    <t>ZM33164-3</t>
  </si>
  <si>
    <t>SOT223</t>
  </si>
  <si>
    <t>ZSM560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</si>
</sst>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X803L" TargetMode="External"/><Relationship Id="rId_hyperlink_2" Type="http://schemas.openxmlformats.org/officeDocument/2006/relationships/hyperlink" Target="https://www.diodes.com/part/view/APX803S" TargetMode="External"/><Relationship Id="rId_hyperlink_3" Type="http://schemas.openxmlformats.org/officeDocument/2006/relationships/hyperlink" Target="https://www.diodes.com/part/view/APX809S" TargetMode="External"/><Relationship Id="rId_hyperlink_4" Type="http://schemas.openxmlformats.org/officeDocument/2006/relationships/hyperlink" Target="https://www.diodes.com/part/view/APX810S" TargetMode="External"/><Relationship Id="rId_hyperlink_5" Type="http://schemas.openxmlformats.org/officeDocument/2006/relationships/hyperlink" Target="https://www.diodes.com/part/view/APX811" TargetMode="External"/><Relationship Id="rId_hyperlink_6" Type="http://schemas.openxmlformats.org/officeDocument/2006/relationships/hyperlink" Target="https://www.diodes.com/part/view/APX812" TargetMode="External"/><Relationship Id="rId_hyperlink_7" Type="http://schemas.openxmlformats.org/officeDocument/2006/relationships/hyperlink" Target="https://www.diodes.com/part/view/APX823" TargetMode="External"/><Relationship Id="rId_hyperlink_8" Type="http://schemas.openxmlformats.org/officeDocument/2006/relationships/hyperlink" Target="https://www.diodes.com/part/view/APX824" TargetMode="External"/><Relationship Id="rId_hyperlink_9" Type="http://schemas.openxmlformats.org/officeDocument/2006/relationships/hyperlink" Target="https://www.diodes.com/part/view/APX825A" TargetMode="External"/><Relationship Id="rId_hyperlink_10" Type="http://schemas.openxmlformats.org/officeDocument/2006/relationships/hyperlink" Target="https://www.diodes.com/part/view/AZ70xx" TargetMode="External"/><Relationship Id="rId_hyperlink_11" Type="http://schemas.openxmlformats.org/officeDocument/2006/relationships/hyperlink" Target="https://www.diodes.com/part/view/PT7A751x" TargetMode="External"/><Relationship Id="rId_hyperlink_12" Type="http://schemas.openxmlformats.org/officeDocument/2006/relationships/hyperlink" Target="https://www.diodes.com/part/view/PT7A752x" TargetMode="External"/><Relationship Id="rId_hyperlink_13" Type="http://schemas.openxmlformats.org/officeDocument/2006/relationships/hyperlink" Target="https://www.diodes.com/part/view/PT7A753x" TargetMode="External"/><Relationship Id="rId_hyperlink_14" Type="http://schemas.openxmlformats.org/officeDocument/2006/relationships/hyperlink" Target="https://www.diodes.com/part/view/PT7M3808" TargetMode="External"/><Relationship Id="rId_hyperlink_15" Type="http://schemas.openxmlformats.org/officeDocument/2006/relationships/hyperlink" Target="https://www.diodes.com/part/view/PT7M6315USxxDx" TargetMode="External"/><Relationship Id="rId_hyperlink_16" Type="http://schemas.openxmlformats.org/officeDocument/2006/relationships/hyperlink" Target="https://www.diodes.com/part/view/PT7M6833xDx%23" TargetMode="External"/><Relationship Id="rId_hyperlink_17" Type="http://schemas.openxmlformats.org/officeDocument/2006/relationships/hyperlink" Target="https://www.diodes.com/part/view/PT7M6834xDx%23" TargetMode="External"/><Relationship Id="rId_hyperlink_18" Type="http://schemas.openxmlformats.org/officeDocument/2006/relationships/hyperlink" Target="https://www.diodes.com/part/view/PT7M6835xDx%23" TargetMode="External"/><Relationship Id="rId_hyperlink_19" Type="http://schemas.openxmlformats.org/officeDocument/2006/relationships/hyperlink" Target="https://www.diodes.com/part/view/PT7M6836xDx%23" TargetMode="External"/><Relationship Id="rId_hyperlink_20" Type="http://schemas.openxmlformats.org/officeDocument/2006/relationships/hyperlink" Target="https://www.diodes.com/part/view/PT7M6837xDx%23" TargetMode="External"/><Relationship Id="rId_hyperlink_21" Type="http://schemas.openxmlformats.org/officeDocument/2006/relationships/hyperlink" Target="https://www.diodes.com/part/view/PT7M6838Dx%23" TargetMode="External"/><Relationship Id="rId_hyperlink_22" Type="http://schemas.openxmlformats.org/officeDocument/2006/relationships/hyperlink" Target="https://www.diodes.com/part/view/PT7M6839Dx%23" TargetMode="External"/><Relationship Id="rId_hyperlink_23" Type="http://schemas.openxmlformats.org/officeDocument/2006/relationships/hyperlink" Target="https://www.diodes.com/part/view/PT7M6840Dx%23" TargetMode="External"/><Relationship Id="rId_hyperlink_24" Type="http://schemas.openxmlformats.org/officeDocument/2006/relationships/hyperlink" Target="https://www.diodes.com/part/view/PT7M7436" TargetMode="External"/><Relationship Id="rId_hyperlink_25" Type="http://schemas.openxmlformats.org/officeDocument/2006/relationships/hyperlink" Target="https://www.diodes.com/part/view/PT7M7438" TargetMode="External"/><Relationship Id="rId_hyperlink_26" Type="http://schemas.openxmlformats.org/officeDocument/2006/relationships/hyperlink" Target="https://www.diodes.com/part/view/PT7M7809x" TargetMode="External"/><Relationship Id="rId_hyperlink_27" Type="http://schemas.openxmlformats.org/officeDocument/2006/relationships/hyperlink" Target="https://www.diodes.com/part/view/PT7M7810x" TargetMode="External"/><Relationship Id="rId_hyperlink_28" Type="http://schemas.openxmlformats.org/officeDocument/2006/relationships/hyperlink" Target="https://www.diodes.com/part/view/PT7M7811xTA" TargetMode="External"/><Relationship Id="rId_hyperlink_29" Type="http://schemas.openxmlformats.org/officeDocument/2006/relationships/hyperlink" Target="https://www.diodes.com/part/view/PT7M7811xTB" TargetMode="External"/><Relationship Id="rId_hyperlink_30" Type="http://schemas.openxmlformats.org/officeDocument/2006/relationships/hyperlink" Target="https://www.diodes.com/part/view/PT7M7812xTA" TargetMode="External"/><Relationship Id="rId_hyperlink_31" Type="http://schemas.openxmlformats.org/officeDocument/2006/relationships/hyperlink" Target="https://www.diodes.com/part/view/PT7M7812xTB" TargetMode="External"/><Relationship Id="rId_hyperlink_32" Type="http://schemas.openxmlformats.org/officeDocument/2006/relationships/hyperlink" Target="https://www.diodes.com/part/view/PT7M7823x" TargetMode="External"/><Relationship Id="rId_hyperlink_33" Type="http://schemas.openxmlformats.org/officeDocument/2006/relationships/hyperlink" Target="https://www.diodes.com/part/view/PT7M7824x" TargetMode="External"/><Relationship Id="rId_hyperlink_34" Type="http://schemas.openxmlformats.org/officeDocument/2006/relationships/hyperlink" Target="https://www.diodes.com/part/view/PT7M7825x" TargetMode="External"/><Relationship Id="rId_hyperlink_35" Type="http://schemas.openxmlformats.org/officeDocument/2006/relationships/hyperlink" Target="https://www.diodes.com/part/view/ZM33164-3" TargetMode="External"/><Relationship Id="rId_hyperlink_36" Type="http://schemas.openxmlformats.org/officeDocument/2006/relationships/hyperlink" Target="https://www.diodes.com/part/view/ZSM560" TargetMode="External"/><Relationship Id="rId_hyperlink_37" Type="http://schemas.openxmlformats.org/officeDocument/2006/relationships/hyperlink" Target="https://www.diodes.com/assets/Datasheets/APX803L.pdf" TargetMode="External"/><Relationship Id="rId_hyperlink_38" Type="http://schemas.openxmlformats.org/officeDocument/2006/relationships/hyperlink" Target="https://www.diodes.com/assets/Datasheets/APX803S.pdf" TargetMode="External"/><Relationship Id="rId_hyperlink_39" Type="http://schemas.openxmlformats.org/officeDocument/2006/relationships/hyperlink" Target="https://www.diodes.com/assets/Datasheets/APX809S-810S.pdf" TargetMode="External"/><Relationship Id="rId_hyperlink_40" Type="http://schemas.openxmlformats.org/officeDocument/2006/relationships/hyperlink" Target="https://www.diodes.com/assets/Datasheets/APX809S-810S.pdf" TargetMode="External"/><Relationship Id="rId_hyperlink_41" Type="http://schemas.openxmlformats.org/officeDocument/2006/relationships/hyperlink" Target="https://www.diodes.com/assets/Datasheets/APX811_812.pdf" TargetMode="External"/><Relationship Id="rId_hyperlink_42" Type="http://schemas.openxmlformats.org/officeDocument/2006/relationships/hyperlink" Target="https://www.diodes.com/assets/Datasheets/APX811_812.pdf" TargetMode="External"/><Relationship Id="rId_hyperlink_43" Type="http://schemas.openxmlformats.org/officeDocument/2006/relationships/hyperlink" Target="https://www.diodes.com/assets/Datasheets/APX823_824_825A.pdf" TargetMode="External"/><Relationship Id="rId_hyperlink_44" Type="http://schemas.openxmlformats.org/officeDocument/2006/relationships/hyperlink" Target="https://www.diodes.com/assets/Datasheets/APX823_824_825A.pdf" TargetMode="External"/><Relationship Id="rId_hyperlink_45" Type="http://schemas.openxmlformats.org/officeDocument/2006/relationships/hyperlink" Target="https://www.diodes.com/assets/Datasheets/APX823_824_825A.pdf" TargetMode="External"/><Relationship Id="rId_hyperlink_46" Type="http://schemas.openxmlformats.org/officeDocument/2006/relationships/hyperlink" Target="https://www.diodes.com/assets/Datasheets/AZ70XX.pdf" TargetMode="External"/><Relationship Id="rId_hyperlink_47" Type="http://schemas.openxmlformats.org/officeDocument/2006/relationships/hyperlink" Target="https://www.diodes.com/assets/Datasheets/products_inactive_data/PT7A7511-7515-7521-7525-7531-7535.pdf" TargetMode="External"/><Relationship Id="rId_hyperlink_48" Type="http://schemas.openxmlformats.org/officeDocument/2006/relationships/hyperlink" Target="https://www.diodes.com/assets/Datasheets/products_inactive_data/PT7A7511-7515-7521-7525-7531-7535.pdf" TargetMode="External"/><Relationship Id="rId_hyperlink_49" Type="http://schemas.openxmlformats.org/officeDocument/2006/relationships/hyperlink" Target="https://www.diodes.com/assets/Datasheets/products_inactive_data/PT7A7511-7515-7521-7525-7531-7535.pdf" TargetMode="External"/><Relationship Id="rId_hyperlink_50" Type="http://schemas.openxmlformats.org/officeDocument/2006/relationships/hyperlink" Target="https://www.diodes.com/assets/Datasheets/PT7M3808.pdf" TargetMode="External"/><Relationship Id="rId_hyperlink_51" Type="http://schemas.openxmlformats.org/officeDocument/2006/relationships/hyperlink" Target="https://www.diodes.com/assets/Datasheets/PT7M6315US.pdf" TargetMode="External"/><Relationship Id="rId_hyperlink_52" Type="http://schemas.openxmlformats.org/officeDocument/2006/relationships/hyperlink" Target="https://www.diodes.com/assets/Datasheets/PT7M7436-7438.pdf" TargetMode="External"/><Relationship Id="rId_hyperlink_53" Type="http://schemas.openxmlformats.org/officeDocument/2006/relationships/hyperlink" Target="https://www.diodes.com/assets/Datasheets/PT7M7436-7438.pdf" TargetMode="External"/><Relationship Id="rId_hyperlink_54" Type="http://schemas.openxmlformats.org/officeDocument/2006/relationships/hyperlink" Target="https://www.diodes.com/assets/Datasheets/products_inactive_data/PT7M7803-7809-7812-7823-7825.pdf" TargetMode="External"/><Relationship Id="rId_hyperlink_55" Type="http://schemas.openxmlformats.org/officeDocument/2006/relationships/hyperlink" Target="https://www.diodes.com/assets/Datasheets/products_inactive_data/PT7M7803-7809-7812-7823-7825.pdf" TargetMode="External"/><Relationship Id="rId_hyperlink_56" Type="http://schemas.openxmlformats.org/officeDocument/2006/relationships/hyperlink" Target="https://www.diodes.com/assets/Datasheets/products_inactive_data/PT7M7803-7809-7812-7823-7825.pdf" TargetMode="External"/><Relationship Id="rId_hyperlink_57" Type="http://schemas.openxmlformats.org/officeDocument/2006/relationships/hyperlink" Target="https://www.diodes.com/assets/Datasheets/products_inactive_data/PT7M7803-7809-7812-7823-7825.pdf" TargetMode="External"/><Relationship Id="rId_hyperlink_58" Type="http://schemas.openxmlformats.org/officeDocument/2006/relationships/hyperlink" Target="https://www.diodes.com/assets/Datasheets/products_inactive_data/PT7M7803-7809-7812-7823-7825.pdf" TargetMode="External"/><Relationship Id="rId_hyperlink_59" Type="http://schemas.openxmlformats.org/officeDocument/2006/relationships/hyperlink" Target="https://www.diodes.com/assets/Datasheets/products_inactive_data/PT7M7803-7809-7812-7823-7825.pdf" TargetMode="External"/><Relationship Id="rId_hyperlink_60" Type="http://schemas.openxmlformats.org/officeDocument/2006/relationships/hyperlink" Target="https://www.diodes.com/assets/Datasheets/products_inactive_data/PT7M7803-7809-7812-7823-7825.pdf" TargetMode="External"/><Relationship Id="rId_hyperlink_61" Type="http://schemas.openxmlformats.org/officeDocument/2006/relationships/hyperlink" Target="https://www.diodes.com/assets/Datasheets/products_inactive_data/PT7M7803-7809-7812-7823-7825.pdf" TargetMode="External"/><Relationship Id="rId_hyperlink_62" Type="http://schemas.openxmlformats.org/officeDocument/2006/relationships/hyperlink" Target="https://www.diodes.com/assets/Datasheets/products_inactive_data/PT7M7803-7809-7812-7823-7825.pdf" TargetMode="External"/><Relationship Id="rId_hyperlink_63" Type="http://schemas.openxmlformats.org/officeDocument/2006/relationships/hyperlink" Target="https://www.diodes.com/assets/Datasheets/ZM331643.pdf" TargetMode="External"/><Relationship Id="rId_hyperlink_64" Type="http://schemas.openxmlformats.org/officeDocument/2006/relationships/hyperlink" Target="https://www.diodes.com/assets/Datasheets/ZSM5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U3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86.931" bestFit="true" customWidth="true" style="0"/>
    <col min="5" max="5" width="64.675" bestFit="true" customWidth="true" style="0"/>
    <col min="6" max="6" width="58.783" bestFit="true" customWidth="true" style="0"/>
    <col min="7" max="7" width="24.482" bestFit="true" customWidth="true" style="0"/>
    <col min="8" max="8" width="37.443" bestFit="true" customWidth="true" style="0"/>
    <col min="9" max="9" width="32.73" bestFit="true" customWidth="true" style="0"/>
    <col min="10" max="10" width="29.195" bestFit="true" customWidth="true" style="0"/>
    <col min="11" max="11" width="30.374" bestFit="true" customWidth="true" style="0"/>
    <col min="12" max="12" width="30.374" bestFit="true" customWidth="true" style="0"/>
    <col min="13" max="13" width="33.908" bestFit="true" customWidth="true" style="0"/>
    <col min="14" max="14" width="32.73" bestFit="true" customWidth="true" style="0"/>
    <col min="15" max="15" width="17.543" bestFit="true" customWidth="true" style="0"/>
    <col min="16" max="16" width="12.83" bestFit="true" customWidth="true" style="0"/>
    <col min="17" max="17" width="23.304" bestFit="true" customWidth="true" style="0"/>
    <col min="18" max="18" width="44.644" bestFit="true" customWidth="true" style="0"/>
    <col min="19" max="19" width="28.017" bestFit="true" customWidth="true" style="0"/>
    <col min="20" max="20" width="38.622" bestFit="true" customWidth="true" style="0"/>
    <col min="21" max="21" width="31.552" bestFit="true" customWidth="true" style="0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Fixed Detect Voltages (V)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Adjustable Detect Voltage Reference 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Operating Voltage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Quiescent Current (µA)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Typical Time Delay (µs)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Reset Period (ms)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RESET Output (Active High)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RESET Output (Active Low)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Manual RESET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Watchdog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Watchdog Time (s)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Fail Comparator Threshold (V)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Reset Output Topology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Temperature Range (°C)</t>
          </r>
        </is>
      </c>
      <c r="U1" s="1" t="s">
        <v>20</v>
      </c>
    </row>
    <row r="2" spans="1:21">
      <c r="A2" t="s">
        <v>21</v>
      </c>
      <c r="B2" s="2" t="str">
        <f>Hyperlink("https://www.diodes.com/assets/Datasheets/APX803L.pdf")</f>
        <v>https://www.diodes.com/assets/Datasheets/APX803L.pdf</v>
      </c>
      <c r="C2" t="str">
        <f>Hyperlink("https://www.diodes.com/part/view/APX803L","APX803L")</f>
        <v>APX803L</v>
      </c>
      <c r="D2" t="s">
        <v>22</v>
      </c>
      <c r="E2" t="s">
        <v>23</v>
      </c>
      <c r="F2">
        <v>0.1</v>
      </c>
      <c r="G2" t="s">
        <v>24</v>
      </c>
      <c r="H2">
        <v>0.9</v>
      </c>
      <c r="I2">
        <v>5.5</v>
      </c>
      <c r="J2">
        <v>1</v>
      </c>
      <c r="K2" t="s">
        <v>25</v>
      </c>
      <c r="L2" t="s">
        <v>24</v>
      </c>
      <c r="M2" t="s">
        <v>26</v>
      </c>
      <c r="N2" t="s">
        <v>27</v>
      </c>
      <c r="O2" t="s">
        <v>26</v>
      </c>
      <c r="P2" t="s">
        <v>26</v>
      </c>
      <c r="Q2" t="s">
        <v>28</v>
      </c>
      <c r="R2" t="s">
        <v>24</v>
      </c>
      <c r="S2" t="s">
        <v>29</v>
      </c>
      <c r="T2" t="s">
        <v>30</v>
      </c>
      <c r="U2" t="s">
        <v>31</v>
      </c>
    </row>
    <row r="3" spans="1:21">
      <c r="A3" t="s">
        <v>32</v>
      </c>
      <c r="B3" s="2" t="str">
        <f>Hyperlink("https://www.diodes.com/assets/Datasheets/APX803S.pdf")</f>
        <v>https://www.diodes.com/assets/Datasheets/APX803S.pdf</v>
      </c>
      <c r="C3" t="str">
        <f>Hyperlink("https://www.diodes.com/part/view/APX803S","APX803S")</f>
        <v>APX803S</v>
      </c>
      <c r="E3" t="s">
        <v>33</v>
      </c>
      <c r="F3" t="s">
        <v>24</v>
      </c>
      <c r="G3" t="s">
        <v>24</v>
      </c>
      <c r="H3">
        <v>1</v>
      </c>
      <c r="I3">
        <v>5.5</v>
      </c>
      <c r="J3">
        <v>10</v>
      </c>
      <c r="K3" t="s">
        <v>34</v>
      </c>
      <c r="L3" t="s">
        <v>24</v>
      </c>
      <c r="M3" t="s">
        <v>26</v>
      </c>
      <c r="N3" t="s">
        <v>27</v>
      </c>
      <c r="O3" t="s">
        <v>26</v>
      </c>
      <c r="P3" t="s">
        <v>26</v>
      </c>
      <c r="Q3" t="s">
        <v>28</v>
      </c>
      <c r="R3" t="s">
        <v>28</v>
      </c>
      <c r="S3" t="s">
        <v>29</v>
      </c>
      <c r="T3" t="s">
        <v>30</v>
      </c>
      <c r="U3" t="s">
        <v>35</v>
      </c>
    </row>
    <row r="4" spans="1:21">
      <c r="A4" t="s">
        <v>36</v>
      </c>
      <c r="B4" s="2" t="str">
        <f>Hyperlink("https://www.diodes.com/assets/Datasheets/APX809S-810S.pdf")</f>
        <v>https://www.diodes.com/assets/Datasheets/APX809S-810S.pdf</v>
      </c>
      <c r="C4" t="str">
        <f>Hyperlink("https://www.diodes.com/part/view/APX809S","APX809S")</f>
        <v>APX809S</v>
      </c>
      <c r="D4" t="s">
        <v>37</v>
      </c>
      <c r="E4" t="s">
        <v>33</v>
      </c>
      <c r="F4" t="s">
        <v>24</v>
      </c>
      <c r="G4" t="s">
        <v>24</v>
      </c>
      <c r="H4">
        <v>1</v>
      </c>
      <c r="I4">
        <v>5.5</v>
      </c>
      <c r="J4">
        <v>10</v>
      </c>
      <c r="K4" t="s">
        <v>34</v>
      </c>
      <c r="L4" t="s">
        <v>24</v>
      </c>
      <c r="M4" t="s">
        <v>26</v>
      </c>
      <c r="N4" t="s">
        <v>27</v>
      </c>
      <c r="O4" t="s">
        <v>26</v>
      </c>
      <c r="P4" t="s">
        <v>26</v>
      </c>
      <c r="Q4" t="s">
        <v>28</v>
      </c>
      <c r="R4" t="s">
        <v>28</v>
      </c>
      <c r="S4" t="s">
        <v>38</v>
      </c>
      <c r="T4" t="s">
        <v>39</v>
      </c>
      <c r="U4" t="s">
        <v>35</v>
      </c>
    </row>
    <row r="5" spans="1:21">
      <c r="A5" t="s">
        <v>40</v>
      </c>
      <c r="B5" s="2" t="str">
        <f>Hyperlink("https://www.diodes.com/assets/Datasheets/APX809S-810S.pdf")</f>
        <v>https://www.diodes.com/assets/Datasheets/APX809S-810S.pdf</v>
      </c>
      <c r="C5" t="str">
        <f>Hyperlink("https://www.diodes.com/part/view/APX810S","APX810S")</f>
        <v>APX810S</v>
      </c>
      <c r="D5" t="s">
        <v>37</v>
      </c>
      <c r="E5" t="s">
        <v>33</v>
      </c>
      <c r="F5" t="s">
        <v>24</v>
      </c>
      <c r="G5" t="s">
        <v>24</v>
      </c>
      <c r="H5">
        <v>1</v>
      </c>
      <c r="I5">
        <v>5.5</v>
      </c>
      <c r="J5">
        <v>10</v>
      </c>
      <c r="K5" t="s">
        <v>34</v>
      </c>
      <c r="L5" t="s">
        <v>24</v>
      </c>
      <c r="M5" t="s">
        <v>27</v>
      </c>
      <c r="N5" t="s">
        <v>26</v>
      </c>
      <c r="O5" t="s">
        <v>26</v>
      </c>
      <c r="P5" t="s">
        <v>26</v>
      </c>
      <c r="Q5" t="s">
        <v>28</v>
      </c>
      <c r="R5" t="s">
        <v>28</v>
      </c>
      <c r="S5" t="s">
        <v>38</v>
      </c>
      <c r="T5" t="s">
        <v>39</v>
      </c>
      <c r="U5" t="s">
        <v>35</v>
      </c>
    </row>
    <row r="6" spans="1:21">
      <c r="A6" t="s">
        <v>41</v>
      </c>
      <c r="B6" s="2" t="str">
        <f>Hyperlink("https://www.diodes.com/assets/Datasheets/APX811_812.pdf")</f>
        <v>https://www.diodes.com/assets/Datasheets/APX811_812.pdf</v>
      </c>
      <c r="C6" t="str">
        <f>Hyperlink("https://www.diodes.com/part/view/APX811","APX811")</f>
        <v>APX811</v>
      </c>
      <c r="E6" t="s">
        <v>33</v>
      </c>
      <c r="F6" t="s">
        <v>24</v>
      </c>
      <c r="G6">
        <v>1</v>
      </c>
      <c r="H6">
        <v>1</v>
      </c>
      <c r="I6">
        <v>5.5</v>
      </c>
      <c r="J6">
        <v>20</v>
      </c>
      <c r="K6">
        <v>20</v>
      </c>
      <c r="L6">
        <v>200</v>
      </c>
      <c r="M6" t="s">
        <v>26</v>
      </c>
      <c r="N6" t="s">
        <v>27</v>
      </c>
      <c r="O6" t="s">
        <v>27</v>
      </c>
      <c r="P6" t="s">
        <v>26</v>
      </c>
      <c r="Q6" t="s">
        <v>28</v>
      </c>
      <c r="R6" t="s">
        <v>28</v>
      </c>
      <c r="S6" t="s">
        <v>38</v>
      </c>
      <c r="T6" t="s">
        <v>30</v>
      </c>
      <c r="U6" t="s">
        <v>42</v>
      </c>
    </row>
    <row r="7" spans="1:21">
      <c r="A7" t="s">
        <v>43</v>
      </c>
      <c r="B7" s="2" t="str">
        <f>Hyperlink("https://www.diodes.com/assets/Datasheets/APX811_812.pdf")</f>
        <v>https://www.diodes.com/assets/Datasheets/APX811_812.pdf</v>
      </c>
      <c r="C7" t="str">
        <f>Hyperlink("https://www.diodes.com/part/view/APX812","APX812")</f>
        <v>APX812</v>
      </c>
      <c r="E7" t="s">
        <v>33</v>
      </c>
      <c r="F7" t="s">
        <v>24</v>
      </c>
      <c r="G7">
        <v>1</v>
      </c>
      <c r="H7">
        <v>1</v>
      </c>
      <c r="I7">
        <v>5.5</v>
      </c>
      <c r="J7">
        <v>20</v>
      </c>
      <c r="K7">
        <v>20</v>
      </c>
      <c r="L7">
        <v>200</v>
      </c>
      <c r="M7" t="s">
        <v>27</v>
      </c>
      <c r="N7" t="s">
        <v>26</v>
      </c>
      <c r="O7" t="s">
        <v>27</v>
      </c>
      <c r="P7" t="s">
        <v>26</v>
      </c>
      <c r="Q7" t="s">
        <v>28</v>
      </c>
      <c r="R7" t="s">
        <v>28</v>
      </c>
      <c r="S7" t="s">
        <v>38</v>
      </c>
      <c r="T7" t="s">
        <v>30</v>
      </c>
      <c r="U7" t="s">
        <v>42</v>
      </c>
    </row>
    <row r="8" spans="1:21">
      <c r="A8" t="s">
        <v>44</v>
      </c>
      <c r="B8" s="2" t="str">
        <f>Hyperlink("https://www.diodes.com/assets/Datasheets/APX823_824_825A.pdf")</f>
        <v>https://www.diodes.com/assets/Datasheets/APX823_824_825A.pdf</v>
      </c>
      <c r="C8" t="str">
        <f>Hyperlink("https://www.diodes.com/part/view/APX823","APX823")</f>
        <v>APX823</v>
      </c>
      <c r="D8" t="s">
        <v>45</v>
      </c>
      <c r="E8" t="s">
        <v>33</v>
      </c>
      <c r="F8" t="s">
        <v>24</v>
      </c>
      <c r="G8">
        <v>1</v>
      </c>
      <c r="H8">
        <v>1</v>
      </c>
      <c r="I8">
        <v>5.5</v>
      </c>
      <c r="J8">
        <v>30</v>
      </c>
      <c r="K8">
        <v>20</v>
      </c>
      <c r="L8">
        <v>200</v>
      </c>
      <c r="M8" t="s">
        <v>26</v>
      </c>
      <c r="N8" t="s">
        <v>27</v>
      </c>
      <c r="O8" t="s">
        <v>27</v>
      </c>
      <c r="P8" t="s">
        <v>27</v>
      </c>
      <c r="Q8" t="s">
        <v>28</v>
      </c>
      <c r="R8" t="s">
        <v>28</v>
      </c>
      <c r="S8" t="s">
        <v>38</v>
      </c>
      <c r="T8" t="s">
        <v>30</v>
      </c>
      <c r="U8" t="s">
        <v>46</v>
      </c>
    </row>
    <row r="9" spans="1:21">
      <c r="A9" t="s">
        <v>47</v>
      </c>
      <c r="B9" s="2" t="str">
        <f>Hyperlink("https://www.diodes.com/assets/Datasheets/APX823_824_825A.pdf")</f>
        <v>https://www.diodes.com/assets/Datasheets/APX823_824_825A.pdf</v>
      </c>
      <c r="C9" t="str">
        <f>Hyperlink("https://www.diodes.com/part/view/APX824","APX824")</f>
        <v>APX824</v>
      </c>
      <c r="D9" t="s">
        <v>45</v>
      </c>
      <c r="E9" t="s">
        <v>33</v>
      </c>
      <c r="F9" t="s">
        <v>24</v>
      </c>
      <c r="G9">
        <v>1</v>
      </c>
      <c r="H9">
        <v>1</v>
      </c>
      <c r="I9">
        <v>5.5</v>
      </c>
      <c r="J9">
        <v>30</v>
      </c>
      <c r="K9">
        <v>20</v>
      </c>
      <c r="L9">
        <v>200</v>
      </c>
      <c r="M9" t="s">
        <v>27</v>
      </c>
      <c r="N9" t="s">
        <v>27</v>
      </c>
      <c r="O9" t="s">
        <v>26</v>
      </c>
      <c r="P9" t="s">
        <v>27</v>
      </c>
      <c r="Q9" t="s">
        <v>28</v>
      </c>
      <c r="R9" t="s">
        <v>28</v>
      </c>
      <c r="S9" t="s">
        <v>38</v>
      </c>
      <c r="T9" t="s">
        <v>30</v>
      </c>
      <c r="U9" t="s">
        <v>46</v>
      </c>
    </row>
    <row r="10" spans="1:21">
      <c r="A10" t="s">
        <v>48</v>
      </c>
      <c r="B10" s="2" t="str">
        <f>Hyperlink("https://www.diodes.com/assets/Datasheets/APX823_824_825A.pdf")</f>
        <v>https://www.diodes.com/assets/Datasheets/APX823_824_825A.pdf</v>
      </c>
      <c r="C10" t="str">
        <f>Hyperlink("https://www.diodes.com/part/view/APX825A","APX825A")</f>
        <v>APX825A</v>
      </c>
      <c r="D10" t="s">
        <v>45</v>
      </c>
      <c r="E10" t="s">
        <v>33</v>
      </c>
      <c r="F10" t="s">
        <v>24</v>
      </c>
      <c r="G10">
        <v>1</v>
      </c>
      <c r="H10">
        <v>1</v>
      </c>
      <c r="I10">
        <v>5.5</v>
      </c>
      <c r="J10">
        <v>30</v>
      </c>
      <c r="K10">
        <v>20</v>
      </c>
      <c r="L10">
        <v>200</v>
      </c>
      <c r="M10" t="s">
        <v>27</v>
      </c>
      <c r="N10" t="s">
        <v>27</v>
      </c>
      <c r="O10" t="s">
        <v>27</v>
      </c>
      <c r="P10" t="s">
        <v>27</v>
      </c>
      <c r="Q10" t="s">
        <v>28</v>
      </c>
      <c r="R10" t="s">
        <v>28</v>
      </c>
      <c r="S10" t="s">
        <v>38</v>
      </c>
      <c r="T10" t="s">
        <v>30</v>
      </c>
      <c r="U10" t="s">
        <v>49</v>
      </c>
    </row>
    <row r="11" spans="1:21">
      <c r="A11" t="s">
        <v>50</v>
      </c>
      <c r="B11" s="2" t="str">
        <f>Hyperlink("https://www.diodes.com/assets/Datasheets/AZ70XX.pdf")</f>
        <v>https://www.diodes.com/assets/Datasheets/AZ70XX.pdf</v>
      </c>
      <c r="C11" t="str">
        <f>Hyperlink("https://www.diodes.com/part/view/AZ70xx","AZ70xx")</f>
        <v>AZ70xx</v>
      </c>
      <c r="E11" t="s">
        <v>51</v>
      </c>
      <c r="F11" t="s">
        <v>24</v>
      </c>
      <c r="G11">
        <v>1</v>
      </c>
      <c r="H11">
        <v>1</v>
      </c>
      <c r="I11">
        <v>5.5</v>
      </c>
      <c r="J11">
        <v>500</v>
      </c>
      <c r="K11" t="s">
        <v>24</v>
      </c>
      <c r="M11" t="s">
        <v>26</v>
      </c>
      <c r="N11" t="s">
        <v>27</v>
      </c>
      <c r="O11" t="s">
        <v>26</v>
      </c>
      <c r="P11" t="s">
        <v>26</v>
      </c>
      <c r="Q11" t="s">
        <v>28</v>
      </c>
      <c r="R11" t="s">
        <v>28</v>
      </c>
      <c r="S11" t="s">
        <v>52</v>
      </c>
      <c r="T11" t="s">
        <v>30</v>
      </c>
      <c r="U11" t="s">
        <v>53</v>
      </c>
    </row>
    <row r="12" spans="1:21">
      <c r="A12" t="s">
        <v>54</v>
      </c>
      <c r="B12" s="2" t="str">
        <f>Hyperlink("https://www.diodes.com/assets/Datasheets/products_inactive_data/PT7A7511-7515-7521-7525-7531-7535.pdf")</f>
        <v>https://www.diodes.com/assets/Datasheets/products_inactive_data/PT7A7511-7515-7521-7525-7531-7535.pdf</v>
      </c>
      <c r="C12" t="str">
        <f>Hyperlink("https://www.diodes.com/part/view/PT7A751x","PT7A751x")</f>
        <v>PT7A751x</v>
      </c>
      <c r="D12" t="s">
        <v>55</v>
      </c>
      <c r="E12" t="s">
        <v>56</v>
      </c>
      <c r="F12" t="s">
        <v>24</v>
      </c>
      <c r="G12">
        <v>1</v>
      </c>
      <c r="H12" t="s">
        <v>57</v>
      </c>
      <c r="I12">
        <v>5.5</v>
      </c>
      <c r="J12">
        <v>30</v>
      </c>
      <c r="K12" t="s">
        <v>24</v>
      </c>
      <c r="L12">
        <v>200</v>
      </c>
      <c r="M12" t="s">
        <v>26</v>
      </c>
      <c r="N12" t="s">
        <v>27</v>
      </c>
      <c r="O12" t="s">
        <v>27</v>
      </c>
      <c r="P12" t="s">
        <v>27</v>
      </c>
      <c r="Q12">
        <v>1.6</v>
      </c>
      <c r="R12">
        <v>1.25</v>
      </c>
      <c r="S12" t="s">
        <v>38</v>
      </c>
      <c r="T12" t="s">
        <v>30</v>
      </c>
      <c r="U12" t="s">
        <v>58</v>
      </c>
    </row>
    <row r="13" spans="1:21">
      <c r="A13" t="s">
        <v>59</v>
      </c>
      <c r="B13" s="2" t="str">
        <f>Hyperlink("https://www.diodes.com/assets/Datasheets/products_inactive_data/PT7A7511-7515-7521-7525-7531-7535.pdf")</f>
        <v>https://www.diodes.com/assets/Datasheets/products_inactive_data/PT7A7511-7515-7521-7525-7531-7535.pdf</v>
      </c>
      <c r="C13" t="str">
        <f>Hyperlink("https://www.diodes.com/part/view/PT7A752x","PT7A752x")</f>
        <v>PT7A752x</v>
      </c>
      <c r="D13" t="s">
        <v>60</v>
      </c>
      <c r="E13" t="s">
        <v>56</v>
      </c>
      <c r="F13" t="s">
        <v>24</v>
      </c>
      <c r="G13">
        <v>1</v>
      </c>
      <c r="H13" t="s">
        <v>57</v>
      </c>
      <c r="I13">
        <v>5.5</v>
      </c>
      <c r="J13">
        <v>30</v>
      </c>
      <c r="K13" t="s">
        <v>24</v>
      </c>
      <c r="L13">
        <v>200</v>
      </c>
      <c r="M13" t="s">
        <v>27</v>
      </c>
      <c r="N13" t="s">
        <v>26</v>
      </c>
      <c r="O13" t="s">
        <v>27</v>
      </c>
      <c r="P13" t="s">
        <v>27</v>
      </c>
      <c r="Q13">
        <v>1.6</v>
      </c>
      <c r="R13">
        <v>1.25</v>
      </c>
      <c r="S13" t="s">
        <v>38</v>
      </c>
      <c r="T13" t="s">
        <v>30</v>
      </c>
      <c r="U13" t="s">
        <v>58</v>
      </c>
    </row>
    <row r="14" spans="1:21">
      <c r="A14" t="s">
        <v>61</v>
      </c>
      <c r="B14" s="2" t="str">
        <f>Hyperlink("https://www.diodes.com/assets/Datasheets/products_inactive_data/PT7A7511-7515-7521-7525-7531-7535.pdf")</f>
        <v>https://www.diodes.com/assets/Datasheets/products_inactive_data/PT7A7511-7515-7521-7525-7531-7535.pdf</v>
      </c>
      <c r="C14" t="str">
        <f>Hyperlink("https://www.diodes.com/part/view/PT7A753x","PT7A753x")</f>
        <v>PT7A753x</v>
      </c>
      <c r="D14" t="s">
        <v>62</v>
      </c>
      <c r="E14" t="s">
        <v>56</v>
      </c>
      <c r="F14" t="s">
        <v>24</v>
      </c>
      <c r="G14">
        <v>1</v>
      </c>
      <c r="H14" t="s">
        <v>57</v>
      </c>
      <c r="I14">
        <v>5.5</v>
      </c>
      <c r="J14">
        <v>30</v>
      </c>
      <c r="K14" t="s">
        <v>24</v>
      </c>
      <c r="L14">
        <v>200</v>
      </c>
      <c r="M14" t="s">
        <v>27</v>
      </c>
      <c r="N14" t="s">
        <v>27</v>
      </c>
      <c r="O14" t="s">
        <v>27</v>
      </c>
      <c r="P14" t="s">
        <v>26</v>
      </c>
      <c r="Q14" t="s">
        <v>28</v>
      </c>
      <c r="R14">
        <v>1.25</v>
      </c>
      <c r="S14" t="s">
        <v>38</v>
      </c>
      <c r="T14" t="s">
        <v>30</v>
      </c>
      <c r="U14" t="s">
        <v>58</v>
      </c>
    </row>
    <row r="15" spans="1:21">
      <c r="A15" t="s">
        <v>63</v>
      </c>
      <c r="B15" s="2" t="str">
        <f>Hyperlink("https://www.diodes.com/assets/Datasheets/PT7M3808.pdf")</f>
        <v>https://www.diodes.com/assets/Datasheets/PT7M3808.pdf</v>
      </c>
      <c r="C15" t="str">
        <f>Hyperlink("https://www.diodes.com/part/view/PT7M3808","PT7M3808")</f>
        <v>PT7M3808</v>
      </c>
      <c r="D15" t="s">
        <v>64</v>
      </c>
      <c r="E15" t="s">
        <v>65</v>
      </c>
      <c r="F15" t="s">
        <v>24</v>
      </c>
      <c r="G15">
        <v>1</v>
      </c>
      <c r="H15" t="s">
        <v>66</v>
      </c>
      <c r="I15">
        <v>6.5</v>
      </c>
      <c r="J15">
        <v>2.8</v>
      </c>
      <c r="K15" t="s">
        <v>24</v>
      </c>
      <c r="L15" t="s">
        <v>67</v>
      </c>
      <c r="M15" t="s">
        <v>26</v>
      </c>
      <c r="N15" t="s">
        <v>27</v>
      </c>
      <c r="O15" t="s">
        <v>27</v>
      </c>
      <c r="P15" t="s">
        <v>24</v>
      </c>
      <c r="Q15" t="s">
        <v>24</v>
      </c>
      <c r="R15" t="s">
        <v>24</v>
      </c>
      <c r="S15" t="s">
        <v>29</v>
      </c>
      <c r="T15" t="s">
        <v>39</v>
      </c>
      <c r="U15" t="s">
        <v>68</v>
      </c>
    </row>
    <row r="16" spans="1:21">
      <c r="A16" t="s">
        <v>69</v>
      </c>
      <c r="B16" s="2" t="str">
        <f>Hyperlink("https://www.diodes.com/assets/Datasheets/PT7M6315US.pdf")</f>
        <v>https://www.diodes.com/assets/Datasheets/PT7M6315US.pdf</v>
      </c>
      <c r="C16" t="str">
        <f>Hyperlink("https://www.diodes.com/part/view/PT7M6315USxxDx","PT7M6315USxxDx")</f>
        <v>PT7M6315USxxDx</v>
      </c>
      <c r="D16" t="s">
        <v>70</v>
      </c>
      <c r="E16" t="s">
        <v>71</v>
      </c>
      <c r="F16" t="s">
        <v>24</v>
      </c>
      <c r="G16">
        <v>1</v>
      </c>
      <c r="H16">
        <v>1</v>
      </c>
      <c r="I16">
        <v>5.5</v>
      </c>
      <c r="J16">
        <v>10</v>
      </c>
      <c r="K16">
        <v>0.01</v>
      </c>
      <c r="L16" t="s">
        <v>72</v>
      </c>
      <c r="M16" t="s">
        <v>26</v>
      </c>
      <c r="N16" t="s">
        <v>27</v>
      </c>
      <c r="O16" t="s">
        <v>27</v>
      </c>
      <c r="P16" t="s">
        <v>26</v>
      </c>
      <c r="Q16" t="s">
        <v>28</v>
      </c>
      <c r="R16" t="s">
        <v>28</v>
      </c>
      <c r="S16" t="s">
        <v>29</v>
      </c>
      <c r="T16" t="s">
        <v>30</v>
      </c>
      <c r="U16" t="s">
        <v>42</v>
      </c>
    </row>
    <row r="17" spans="1:21">
      <c r="A17" t="s">
        <v>73</v>
      </c>
      <c r="B17" s="2" t="e">
        <v>#N/A</v>
      </c>
      <c r="C17" t="str">
        <f>Hyperlink("https://www.diodes.com/part/view/PT7M6833xDx%23","PT7M6833xDx#")</f>
        <v>PT7M6833xDx#</v>
      </c>
      <c r="D17" t="s">
        <v>74</v>
      </c>
      <c r="E17" t="s">
        <v>75</v>
      </c>
      <c r="F17" t="s">
        <v>24</v>
      </c>
      <c r="G17">
        <v>1</v>
      </c>
      <c r="H17">
        <v>0.85</v>
      </c>
      <c r="I17">
        <v>5.5</v>
      </c>
      <c r="J17">
        <v>16</v>
      </c>
      <c r="K17">
        <v>60</v>
      </c>
      <c r="L17" t="s">
        <v>76</v>
      </c>
      <c r="M17" t="s">
        <v>27</v>
      </c>
      <c r="N17" t="s">
        <v>26</v>
      </c>
      <c r="O17" t="s">
        <v>26</v>
      </c>
      <c r="P17" t="s">
        <v>26</v>
      </c>
      <c r="Q17" t="s">
        <v>28</v>
      </c>
      <c r="R17" t="s">
        <v>28</v>
      </c>
      <c r="S17" t="s">
        <v>38</v>
      </c>
      <c r="T17" t="s">
        <v>30</v>
      </c>
      <c r="U17" t="s">
        <v>35</v>
      </c>
    </row>
    <row r="18" spans="1:21">
      <c r="A18" t="s">
        <v>77</v>
      </c>
      <c r="B18" s="2" t="e">
        <v>#N/A</v>
      </c>
      <c r="C18" t="str">
        <f>Hyperlink("https://www.diodes.com/part/view/PT7M6834xDx%23","PT7M6834xDx#")</f>
        <v>PT7M6834xDx#</v>
      </c>
      <c r="D18" t="s">
        <v>74</v>
      </c>
      <c r="E18" t="s">
        <v>75</v>
      </c>
      <c r="F18" t="s">
        <v>24</v>
      </c>
      <c r="G18">
        <v>1</v>
      </c>
      <c r="H18">
        <v>0.9</v>
      </c>
      <c r="I18">
        <v>5.5</v>
      </c>
      <c r="J18">
        <v>16</v>
      </c>
      <c r="K18">
        <v>60</v>
      </c>
      <c r="L18" t="s">
        <v>76</v>
      </c>
      <c r="M18" t="s">
        <v>26</v>
      </c>
      <c r="N18" t="s">
        <v>27</v>
      </c>
      <c r="O18" t="s">
        <v>26</v>
      </c>
      <c r="P18" t="s">
        <v>26</v>
      </c>
      <c r="Q18" t="s">
        <v>28</v>
      </c>
      <c r="R18" t="s">
        <v>28</v>
      </c>
      <c r="S18" t="s">
        <v>29</v>
      </c>
      <c r="T18" t="s">
        <v>30</v>
      </c>
      <c r="U18" t="s">
        <v>35</v>
      </c>
    </row>
    <row r="19" spans="1:21">
      <c r="A19" t="s">
        <v>78</v>
      </c>
      <c r="B19" s="2" t="e">
        <v>#N/A</v>
      </c>
      <c r="C19" t="str">
        <f>Hyperlink("https://www.diodes.com/part/view/PT7M6835xDx%23","PT7M6835xDx#")</f>
        <v>PT7M6835xDx#</v>
      </c>
      <c r="D19" t="s">
        <v>74</v>
      </c>
      <c r="E19" t="s">
        <v>75</v>
      </c>
      <c r="F19" t="s">
        <v>24</v>
      </c>
      <c r="G19">
        <v>1</v>
      </c>
      <c r="H19">
        <v>0.9</v>
      </c>
      <c r="I19">
        <v>5.5</v>
      </c>
      <c r="J19">
        <v>16</v>
      </c>
      <c r="K19">
        <v>60</v>
      </c>
      <c r="L19" t="s">
        <v>79</v>
      </c>
      <c r="M19" t="s">
        <v>26</v>
      </c>
      <c r="N19" t="s">
        <v>27</v>
      </c>
      <c r="O19" t="s">
        <v>27</v>
      </c>
      <c r="P19" t="s">
        <v>26</v>
      </c>
      <c r="Q19" t="s">
        <v>28</v>
      </c>
      <c r="R19" t="s">
        <v>28</v>
      </c>
      <c r="S19" t="s">
        <v>38</v>
      </c>
      <c r="T19" t="s">
        <v>30</v>
      </c>
      <c r="U19" t="s">
        <v>42</v>
      </c>
    </row>
    <row r="20" spans="1:21">
      <c r="A20" t="s">
        <v>80</v>
      </c>
      <c r="B20" s="2" t="e">
        <v>#N/A</v>
      </c>
      <c r="C20" t="str">
        <f>Hyperlink("https://www.diodes.com/part/view/PT7M6836xDx%23","PT7M6836xDx#")</f>
        <v>PT7M6836xDx#</v>
      </c>
      <c r="D20" t="s">
        <v>74</v>
      </c>
      <c r="E20" t="s">
        <v>75</v>
      </c>
      <c r="F20" t="s">
        <v>24</v>
      </c>
      <c r="G20">
        <v>1</v>
      </c>
      <c r="H20">
        <v>0.85</v>
      </c>
      <c r="I20">
        <v>5.5</v>
      </c>
      <c r="J20">
        <v>16</v>
      </c>
      <c r="K20">
        <v>60</v>
      </c>
      <c r="L20" t="s">
        <v>79</v>
      </c>
      <c r="M20" t="s">
        <v>27</v>
      </c>
      <c r="N20" t="s">
        <v>26</v>
      </c>
      <c r="O20" t="s">
        <v>27</v>
      </c>
      <c r="P20" t="s">
        <v>26</v>
      </c>
      <c r="Q20" t="s">
        <v>28</v>
      </c>
      <c r="R20" t="s">
        <v>28</v>
      </c>
      <c r="S20" t="s">
        <v>38</v>
      </c>
      <c r="T20" t="s">
        <v>30</v>
      </c>
      <c r="U20" t="s">
        <v>42</v>
      </c>
    </row>
    <row r="21" spans="1:21">
      <c r="A21" t="s">
        <v>81</v>
      </c>
      <c r="B21" s="2" t="e">
        <v>#N/A</v>
      </c>
      <c r="C21" t="str">
        <f>Hyperlink("https://www.diodes.com/part/view/PT7M6837xDx%23","PT7M6837xDx#")</f>
        <v>PT7M6837xDx#</v>
      </c>
      <c r="D21" t="s">
        <v>74</v>
      </c>
      <c r="E21" t="s">
        <v>75</v>
      </c>
      <c r="F21" t="s">
        <v>24</v>
      </c>
      <c r="G21">
        <v>1</v>
      </c>
      <c r="H21">
        <v>0.9</v>
      </c>
      <c r="I21">
        <v>5.5</v>
      </c>
      <c r="J21">
        <v>16</v>
      </c>
      <c r="K21">
        <v>60</v>
      </c>
      <c r="L21" t="s">
        <v>79</v>
      </c>
      <c r="M21" t="s">
        <v>26</v>
      </c>
      <c r="N21" t="s">
        <v>27</v>
      </c>
      <c r="O21" t="s">
        <v>27</v>
      </c>
      <c r="P21" t="s">
        <v>26</v>
      </c>
      <c r="Q21" t="s">
        <v>28</v>
      </c>
      <c r="R21" t="s">
        <v>28</v>
      </c>
      <c r="S21" t="s">
        <v>29</v>
      </c>
      <c r="T21" t="s">
        <v>30</v>
      </c>
      <c r="U21" t="s">
        <v>42</v>
      </c>
    </row>
    <row r="22" spans="1:21">
      <c r="A22" t="s">
        <v>82</v>
      </c>
      <c r="B22" s="2" t="e">
        <v>#N/A</v>
      </c>
      <c r="C22" t="str">
        <f>Hyperlink("https://www.diodes.com/part/view/PT7M6838Dx%23","PT7M6838Dx#")</f>
        <v>PT7M6838Dx#</v>
      </c>
      <c r="D22" t="s">
        <v>74</v>
      </c>
      <c r="E22" t="s">
        <v>24</v>
      </c>
      <c r="F22">
        <v>0.444</v>
      </c>
      <c r="G22">
        <v>1</v>
      </c>
      <c r="H22">
        <v>1.5</v>
      </c>
      <c r="I22">
        <v>5.5</v>
      </c>
      <c r="J22">
        <v>16</v>
      </c>
      <c r="K22">
        <v>60</v>
      </c>
      <c r="L22" t="s">
        <v>79</v>
      </c>
      <c r="M22" t="s">
        <v>26</v>
      </c>
      <c r="N22" t="s">
        <v>27</v>
      </c>
      <c r="O22" t="s">
        <v>26</v>
      </c>
      <c r="P22" t="s">
        <v>26</v>
      </c>
      <c r="Q22" t="s">
        <v>28</v>
      </c>
      <c r="R22" t="s">
        <v>28</v>
      </c>
      <c r="S22" t="s">
        <v>38</v>
      </c>
      <c r="T22" t="s">
        <v>30</v>
      </c>
      <c r="U22" t="s">
        <v>42</v>
      </c>
    </row>
    <row r="23" spans="1:21">
      <c r="A23" t="s">
        <v>83</v>
      </c>
      <c r="B23" s="2" t="e">
        <v>#N/A</v>
      </c>
      <c r="C23" t="str">
        <f>Hyperlink("https://www.diodes.com/part/view/PT7M6839Dx%23","PT7M6839Dx#")</f>
        <v>PT7M6839Dx#</v>
      </c>
      <c r="D23" t="s">
        <v>74</v>
      </c>
      <c r="E23" t="s">
        <v>24</v>
      </c>
      <c r="F23">
        <v>0.444</v>
      </c>
      <c r="G23">
        <v>1</v>
      </c>
      <c r="H23">
        <v>1.5</v>
      </c>
      <c r="I23">
        <v>5.5</v>
      </c>
      <c r="J23">
        <v>16</v>
      </c>
      <c r="K23">
        <v>60</v>
      </c>
      <c r="L23" t="s">
        <v>79</v>
      </c>
      <c r="M23" t="s">
        <v>27</v>
      </c>
      <c r="N23" t="s">
        <v>26</v>
      </c>
      <c r="O23" t="s">
        <v>26</v>
      </c>
      <c r="P23" t="s">
        <v>26</v>
      </c>
      <c r="Q23" t="s">
        <v>28</v>
      </c>
      <c r="R23" t="s">
        <v>28</v>
      </c>
      <c r="S23" t="s">
        <v>38</v>
      </c>
      <c r="T23" t="s">
        <v>30</v>
      </c>
      <c r="U23" t="s">
        <v>42</v>
      </c>
    </row>
    <row r="24" spans="1:21">
      <c r="A24" t="s">
        <v>84</v>
      </c>
      <c r="B24" s="2" t="e">
        <v>#N/A</v>
      </c>
      <c r="C24" t="str">
        <f>Hyperlink("https://www.diodes.com/part/view/PT7M6840Dx%23","PT7M6840Dx#")</f>
        <v>PT7M6840Dx#</v>
      </c>
      <c r="D24" t="s">
        <v>74</v>
      </c>
      <c r="E24" t="s">
        <v>24</v>
      </c>
      <c r="F24">
        <v>0.444</v>
      </c>
      <c r="G24">
        <v>1</v>
      </c>
      <c r="H24">
        <v>1.5</v>
      </c>
      <c r="I24">
        <v>5.5</v>
      </c>
      <c r="J24">
        <v>16</v>
      </c>
      <c r="K24">
        <v>60</v>
      </c>
      <c r="L24" t="s">
        <v>79</v>
      </c>
      <c r="M24" t="s">
        <v>26</v>
      </c>
      <c r="N24" t="s">
        <v>27</v>
      </c>
      <c r="O24" t="s">
        <v>26</v>
      </c>
      <c r="P24" t="s">
        <v>26</v>
      </c>
      <c r="Q24" t="s">
        <v>28</v>
      </c>
      <c r="R24" t="s">
        <v>28</v>
      </c>
      <c r="S24" t="s">
        <v>29</v>
      </c>
      <c r="T24" t="s">
        <v>30</v>
      </c>
      <c r="U24" t="s">
        <v>42</v>
      </c>
    </row>
    <row r="25" spans="1:21">
      <c r="A25" t="s">
        <v>85</v>
      </c>
      <c r="B25" s="2" t="str">
        <f>Hyperlink("https://www.diodes.com/assets/Datasheets/PT7M7436-7438.pdf")</f>
        <v>https://www.diodes.com/assets/Datasheets/PT7M7436-7438.pdf</v>
      </c>
      <c r="C25" t="str">
        <f>Hyperlink("https://www.diodes.com/part/view/PT7M7436","PT7M7436")</f>
        <v>PT7M7436</v>
      </c>
      <c r="D25" t="s">
        <v>86</v>
      </c>
      <c r="E25" t="s">
        <v>24</v>
      </c>
      <c r="F25">
        <v>0.585</v>
      </c>
      <c r="G25">
        <v>1</v>
      </c>
      <c r="H25">
        <v>1.8</v>
      </c>
      <c r="I25">
        <v>5.5</v>
      </c>
      <c r="J25">
        <v>1.5</v>
      </c>
      <c r="K25">
        <v>100</v>
      </c>
      <c r="L25">
        <v>200</v>
      </c>
      <c r="M25" t="s">
        <v>26</v>
      </c>
      <c r="N25" t="s">
        <v>27</v>
      </c>
      <c r="O25" t="s">
        <v>26</v>
      </c>
      <c r="P25" t="s">
        <v>26</v>
      </c>
      <c r="Q25" t="s">
        <v>28</v>
      </c>
      <c r="R25" t="s">
        <v>28</v>
      </c>
      <c r="S25" t="s">
        <v>38</v>
      </c>
      <c r="T25" t="s">
        <v>30</v>
      </c>
      <c r="U25" t="s">
        <v>46</v>
      </c>
    </row>
    <row r="26" spans="1:21">
      <c r="A26" t="s">
        <v>87</v>
      </c>
      <c r="B26" s="2" t="str">
        <f>Hyperlink("https://www.diodes.com/assets/Datasheets/PT7M7436-7438.pdf")</f>
        <v>https://www.diodes.com/assets/Datasheets/PT7M7436-7438.pdf</v>
      </c>
      <c r="C26" t="str">
        <f>Hyperlink("https://www.diodes.com/part/view/PT7M7438","PT7M7438")</f>
        <v>PT7M7438</v>
      </c>
      <c r="D26" t="s">
        <v>88</v>
      </c>
      <c r="E26" t="s">
        <v>24</v>
      </c>
      <c r="F26">
        <v>0.585</v>
      </c>
      <c r="G26">
        <v>1</v>
      </c>
      <c r="H26">
        <v>1.8</v>
      </c>
      <c r="I26">
        <v>5.5</v>
      </c>
      <c r="J26">
        <v>1.5</v>
      </c>
      <c r="K26">
        <v>100</v>
      </c>
      <c r="L26">
        <v>200</v>
      </c>
      <c r="M26" t="s">
        <v>27</v>
      </c>
      <c r="N26" t="s">
        <v>26</v>
      </c>
      <c r="O26" t="s">
        <v>26</v>
      </c>
      <c r="P26" t="s">
        <v>26</v>
      </c>
      <c r="Q26" t="s">
        <v>28</v>
      </c>
      <c r="R26" t="s">
        <v>28</v>
      </c>
      <c r="S26" t="s">
        <v>29</v>
      </c>
      <c r="T26" t="s">
        <v>30</v>
      </c>
      <c r="U26" t="s">
        <v>46</v>
      </c>
    </row>
    <row r="27" spans="1:21">
      <c r="A27" t="s">
        <v>89</v>
      </c>
      <c r="B27" s="2" t="str">
        <f>Hyperlink("https://www.diodes.com/assets/Datasheets/products_inactive_data/PT7M7803-7809-7812-7823-7825.pdf")</f>
        <v>https://www.diodes.com/assets/Datasheets/products_inactive_data/PT7M7803-7809-7812-7823-7825.pdf</v>
      </c>
      <c r="C27" t="str">
        <f>Hyperlink("https://www.diodes.com/part/view/PT7M7809x","PT7M7809x")</f>
        <v>PT7M7809x</v>
      </c>
      <c r="D27" t="s">
        <v>90</v>
      </c>
      <c r="E27" t="s">
        <v>91</v>
      </c>
      <c r="F27" t="s">
        <v>24</v>
      </c>
      <c r="G27">
        <v>1</v>
      </c>
      <c r="H27">
        <v>1</v>
      </c>
      <c r="I27">
        <v>5.5</v>
      </c>
      <c r="J27">
        <v>10</v>
      </c>
      <c r="K27" t="s">
        <v>24</v>
      </c>
      <c r="L27">
        <v>200</v>
      </c>
      <c r="M27" t="s">
        <v>26</v>
      </c>
      <c r="N27" t="s">
        <v>27</v>
      </c>
      <c r="O27" t="s">
        <v>26</v>
      </c>
      <c r="P27" t="s">
        <v>26</v>
      </c>
      <c r="Q27" t="s">
        <v>28</v>
      </c>
      <c r="R27" t="s">
        <v>28</v>
      </c>
      <c r="S27" t="s">
        <v>38</v>
      </c>
      <c r="T27" t="s">
        <v>30</v>
      </c>
      <c r="U27" t="s">
        <v>35</v>
      </c>
    </row>
    <row r="28" spans="1:21">
      <c r="A28" t="s">
        <v>92</v>
      </c>
      <c r="B28" s="2" t="str">
        <f>Hyperlink("https://www.diodes.com/assets/Datasheets/products_inactive_data/PT7M7803-7809-7812-7823-7825.pdf")</f>
        <v>https://www.diodes.com/assets/Datasheets/products_inactive_data/PT7M7803-7809-7812-7823-7825.pdf</v>
      </c>
      <c r="C28" t="str">
        <f>Hyperlink("https://www.diodes.com/part/view/PT7M7810x","PT7M7810x")</f>
        <v>PT7M7810x</v>
      </c>
      <c r="D28" t="s">
        <v>93</v>
      </c>
      <c r="E28" t="s">
        <v>91</v>
      </c>
      <c r="F28" t="s">
        <v>24</v>
      </c>
      <c r="G28">
        <v>1</v>
      </c>
      <c r="H28">
        <v>1</v>
      </c>
      <c r="I28">
        <v>5.5</v>
      </c>
      <c r="J28">
        <v>10</v>
      </c>
      <c r="K28" t="s">
        <v>24</v>
      </c>
      <c r="L28">
        <v>200</v>
      </c>
      <c r="M28" t="s">
        <v>27</v>
      </c>
      <c r="N28" t="s">
        <v>26</v>
      </c>
      <c r="O28" t="s">
        <v>26</v>
      </c>
      <c r="P28" t="s">
        <v>26</v>
      </c>
      <c r="Q28" t="s">
        <v>28</v>
      </c>
      <c r="R28" t="s">
        <v>28</v>
      </c>
      <c r="S28" t="s">
        <v>38</v>
      </c>
      <c r="T28" t="s">
        <v>30</v>
      </c>
      <c r="U28" t="s">
        <v>35</v>
      </c>
    </row>
    <row r="29" spans="1:21">
      <c r="A29" t="s">
        <v>94</v>
      </c>
      <c r="B29" s="2" t="str">
        <f>Hyperlink("https://www.diodes.com/assets/Datasheets/products_inactive_data/PT7M7803-7809-7812-7823-7825.pdf")</f>
        <v>https://www.diodes.com/assets/Datasheets/products_inactive_data/PT7M7803-7809-7812-7823-7825.pdf</v>
      </c>
      <c r="C29" t="str">
        <f>Hyperlink("https://www.diodes.com/part/view/PT7M7811xTA","PT7M7811xTA")</f>
        <v>PT7M7811xTA</v>
      </c>
      <c r="D29" t="s">
        <v>95</v>
      </c>
      <c r="E29" t="s">
        <v>91</v>
      </c>
      <c r="F29" t="s">
        <v>24</v>
      </c>
      <c r="G29">
        <v>1</v>
      </c>
      <c r="H29">
        <v>1</v>
      </c>
      <c r="I29">
        <v>5.5</v>
      </c>
      <c r="J29">
        <v>10</v>
      </c>
      <c r="K29" t="s">
        <v>24</v>
      </c>
      <c r="L29">
        <v>200</v>
      </c>
      <c r="M29" t="s">
        <v>26</v>
      </c>
      <c r="N29" t="s">
        <v>27</v>
      </c>
      <c r="O29" t="s">
        <v>27</v>
      </c>
      <c r="P29" t="s">
        <v>26</v>
      </c>
      <c r="Q29" t="s">
        <v>28</v>
      </c>
      <c r="R29" t="s">
        <v>28</v>
      </c>
      <c r="S29" t="s">
        <v>38</v>
      </c>
      <c r="T29" t="s">
        <v>30</v>
      </c>
      <c r="U29" t="s">
        <v>96</v>
      </c>
    </row>
    <row r="30" spans="1:21">
      <c r="A30" t="s">
        <v>97</v>
      </c>
      <c r="B30" s="2" t="str">
        <f>Hyperlink("https://www.diodes.com/assets/Datasheets/products_inactive_data/PT7M7803-7809-7812-7823-7825.pdf")</f>
        <v>https://www.diodes.com/assets/Datasheets/products_inactive_data/PT7M7803-7809-7812-7823-7825.pdf</v>
      </c>
      <c r="C30" t="str">
        <f>Hyperlink("https://www.diodes.com/part/view/PT7M7811xTB","PT7M7811xTB")</f>
        <v>PT7M7811xTB</v>
      </c>
      <c r="D30" t="s">
        <v>98</v>
      </c>
      <c r="E30" t="s">
        <v>91</v>
      </c>
      <c r="F30" t="s">
        <v>24</v>
      </c>
      <c r="G30">
        <v>1</v>
      </c>
      <c r="H30">
        <v>1</v>
      </c>
      <c r="I30">
        <v>5.5</v>
      </c>
      <c r="J30">
        <v>10</v>
      </c>
      <c r="K30" t="s">
        <v>24</v>
      </c>
      <c r="L30">
        <v>200</v>
      </c>
      <c r="M30" t="s">
        <v>26</v>
      </c>
      <c r="N30" t="s">
        <v>27</v>
      </c>
      <c r="O30" t="s">
        <v>27</v>
      </c>
      <c r="P30" t="s">
        <v>26</v>
      </c>
      <c r="Q30" t="s">
        <v>28</v>
      </c>
      <c r="R30" t="s">
        <v>28</v>
      </c>
      <c r="S30" t="s">
        <v>38</v>
      </c>
      <c r="T30" t="s">
        <v>30</v>
      </c>
      <c r="U30" t="s">
        <v>96</v>
      </c>
    </row>
    <row r="31" spans="1:21">
      <c r="A31" t="s">
        <v>99</v>
      </c>
      <c r="B31" s="2" t="str">
        <f>Hyperlink("https://www.diodes.com/assets/Datasheets/products_inactive_data/PT7M7803-7809-7812-7823-7825.pdf")</f>
        <v>https://www.diodes.com/assets/Datasheets/products_inactive_data/PT7M7803-7809-7812-7823-7825.pdf</v>
      </c>
      <c r="C31" t="str">
        <f>Hyperlink("https://www.diodes.com/part/view/PT7M7812xTA","PT7M7812xTA")</f>
        <v>PT7M7812xTA</v>
      </c>
      <c r="D31" t="s">
        <v>100</v>
      </c>
      <c r="E31" t="s">
        <v>91</v>
      </c>
      <c r="F31" t="s">
        <v>24</v>
      </c>
      <c r="G31">
        <v>1</v>
      </c>
      <c r="H31">
        <v>1</v>
      </c>
      <c r="I31">
        <v>5.5</v>
      </c>
      <c r="J31">
        <v>10</v>
      </c>
      <c r="K31" t="s">
        <v>24</v>
      </c>
      <c r="L31">
        <v>200</v>
      </c>
      <c r="M31" t="s">
        <v>27</v>
      </c>
      <c r="N31" t="s">
        <v>26</v>
      </c>
      <c r="O31" t="s">
        <v>27</v>
      </c>
      <c r="P31" t="s">
        <v>26</v>
      </c>
      <c r="Q31" t="s">
        <v>28</v>
      </c>
      <c r="R31" t="s">
        <v>28</v>
      </c>
      <c r="S31" t="s">
        <v>38</v>
      </c>
      <c r="T31" t="s">
        <v>30</v>
      </c>
      <c r="U31" t="s">
        <v>96</v>
      </c>
    </row>
    <row r="32" spans="1:21">
      <c r="A32" t="s">
        <v>101</v>
      </c>
      <c r="B32" s="2" t="str">
        <f>Hyperlink("https://www.diodes.com/assets/Datasheets/products_inactive_data/PT7M7803-7809-7812-7823-7825.pdf")</f>
        <v>https://www.diodes.com/assets/Datasheets/products_inactive_data/PT7M7803-7809-7812-7823-7825.pdf</v>
      </c>
      <c r="C32" t="str">
        <f>Hyperlink("https://www.diodes.com/part/view/PT7M7812xTB","PT7M7812xTB")</f>
        <v>PT7M7812xTB</v>
      </c>
      <c r="D32" t="s">
        <v>102</v>
      </c>
      <c r="E32" t="s">
        <v>91</v>
      </c>
      <c r="F32" t="s">
        <v>24</v>
      </c>
      <c r="G32">
        <v>1</v>
      </c>
      <c r="H32">
        <v>1</v>
      </c>
      <c r="I32">
        <v>5.5</v>
      </c>
      <c r="J32">
        <v>10</v>
      </c>
      <c r="K32" t="s">
        <v>24</v>
      </c>
      <c r="L32">
        <v>200</v>
      </c>
      <c r="M32" t="s">
        <v>27</v>
      </c>
      <c r="N32" t="s">
        <v>26</v>
      </c>
      <c r="O32" t="s">
        <v>27</v>
      </c>
      <c r="P32" t="s">
        <v>26</v>
      </c>
      <c r="Q32" t="s">
        <v>28</v>
      </c>
      <c r="R32" t="s">
        <v>28</v>
      </c>
      <c r="S32" t="s">
        <v>38</v>
      </c>
      <c r="T32" t="s">
        <v>30</v>
      </c>
      <c r="U32" t="s">
        <v>96</v>
      </c>
    </row>
    <row r="33" spans="1:21">
      <c r="A33" t="s">
        <v>103</v>
      </c>
      <c r="B33" s="2" t="str">
        <f>Hyperlink("https://www.diodes.com/assets/Datasheets/products_inactive_data/PT7M7803-7809-7812-7823-7825.pdf")</f>
        <v>https://www.diodes.com/assets/Datasheets/products_inactive_data/PT7M7803-7809-7812-7823-7825.pdf</v>
      </c>
      <c r="C33" t="str">
        <f>Hyperlink("https://www.diodes.com/part/view/PT7M7823x","PT7M7823x")</f>
        <v>PT7M7823x</v>
      </c>
      <c r="D33" t="s">
        <v>104</v>
      </c>
      <c r="E33" t="s">
        <v>91</v>
      </c>
      <c r="F33" t="s">
        <v>24</v>
      </c>
      <c r="G33">
        <v>1</v>
      </c>
      <c r="H33">
        <v>1</v>
      </c>
      <c r="I33">
        <v>5.5</v>
      </c>
      <c r="J33">
        <v>23</v>
      </c>
      <c r="K33" t="s">
        <v>24</v>
      </c>
      <c r="L33">
        <v>200</v>
      </c>
      <c r="M33" t="s">
        <v>26</v>
      </c>
      <c r="N33" t="s">
        <v>27</v>
      </c>
      <c r="O33" t="s">
        <v>27</v>
      </c>
      <c r="P33" t="s">
        <v>27</v>
      </c>
      <c r="Q33">
        <v>1.6</v>
      </c>
      <c r="R33" t="s">
        <v>28</v>
      </c>
      <c r="S33" t="s">
        <v>38</v>
      </c>
      <c r="T33" t="s">
        <v>30</v>
      </c>
      <c r="U33" t="s">
        <v>46</v>
      </c>
    </row>
    <row r="34" spans="1:21">
      <c r="A34" t="s">
        <v>105</v>
      </c>
      <c r="B34" s="2" t="str">
        <f>Hyperlink("https://www.diodes.com/assets/Datasheets/products_inactive_data/PT7M7803-7809-7812-7823-7825.pdf")</f>
        <v>https://www.diodes.com/assets/Datasheets/products_inactive_data/PT7M7803-7809-7812-7823-7825.pdf</v>
      </c>
      <c r="C34" t="str">
        <f>Hyperlink("https://www.diodes.com/part/view/PT7M7824x","PT7M7824x")</f>
        <v>PT7M7824x</v>
      </c>
      <c r="D34" t="s">
        <v>106</v>
      </c>
      <c r="E34" t="s">
        <v>91</v>
      </c>
      <c r="F34" t="s">
        <v>24</v>
      </c>
      <c r="G34">
        <v>1</v>
      </c>
      <c r="H34">
        <v>1</v>
      </c>
      <c r="I34">
        <v>5.5</v>
      </c>
      <c r="J34">
        <v>23</v>
      </c>
      <c r="K34" t="s">
        <v>24</v>
      </c>
      <c r="L34">
        <v>200</v>
      </c>
      <c r="M34" t="s">
        <v>27</v>
      </c>
      <c r="N34" t="s">
        <v>27</v>
      </c>
      <c r="O34" t="s">
        <v>26</v>
      </c>
      <c r="P34" t="s">
        <v>27</v>
      </c>
      <c r="Q34">
        <v>1.6</v>
      </c>
      <c r="R34" t="s">
        <v>28</v>
      </c>
      <c r="S34" t="s">
        <v>38</v>
      </c>
      <c r="T34" t="s">
        <v>30</v>
      </c>
      <c r="U34" t="s">
        <v>46</v>
      </c>
    </row>
    <row r="35" spans="1:21">
      <c r="A35" t="s">
        <v>107</v>
      </c>
      <c r="B35" s="2" t="str">
        <f>Hyperlink("https://www.diodes.com/assets/Datasheets/products_inactive_data/PT7M7803-7809-7812-7823-7825.pdf")</f>
        <v>https://www.diodes.com/assets/Datasheets/products_inactive_data/PT7M7803-7809-7812-7823-7825.pdf</v>
      </c>
      <c r="C35" t="str">
        <f>Hyperlink("https://www.diodes.com/part/view/PT7M7825x","PT7M7825x")</f>
        <v>PT7M7825x</v>
      </c>
      <c r="D35" t="s">
        <v>108</v>
      </c>
      <c r="E35" t="s">
        <v>91</v>
      </c>
      <c r="F35" t="s">
        <v>24</v>
      </c>
      <c r="G35">
        <v>1</v>
      </c>
      <c r="H35">
        <v>1</v>
      </c>
      <c r="I35">
        <v>5.5</v>
      </c>
      <c r="J35">
        <v>23</v>
      </c>
      <c r="K35" t="s">
        <v>24</v>
      </c>
      <c r="L35">
        <v>200</v>
      </c>
      <c r="M35" t="s">
        <v>27</v>
      </c>
      <c r="N35" t="s">
        <v>27</v>
      </c>
      <c r="O35" t="s">
        <v>27</v>
      </c>
      <c r="P35" t="s">
        <v>26</v>
      </c>
      <c r="Q35" t="s">
        <v>28</v>
      </c>
      <c r="R35" t="s">
        <v>28</v>
      </c>
      <c r="S35" t="s">
        <v>38</v>
      </c>
      <c r="T35" t="s">
        <v>30</v>
      </c>
      <c r="U35" t="s">
        <v>46</v>
      </c>
    </row>
    <row r="36" spans="1:21">
      <c r="A36" t="s">
        <v>109</v>
      </c>
      <c r="B36" s="2" t="str">
        <f>Hyperlink("https://www.diodes.com/assets/Datasheets/ZM331643.pdf")</f>
        <v>https://www.diodes.com/assets/Datasheets/ZM331643.pdf</v>
      </c>
      <c r="C36" t="str">
        <f>Hyperlink("https://www.diodes.com/part/view/ZM33164-3","ZM33164-3")</f>
        <v>ZM33164-3</v>
      </c>
      <c r="E36">
        <v>2.68</v>
      </c>
      <c r="F36" t="s">
        <v>24</v>
      </c>
      <c r="G36">
        <v>1</v>
      </c>
      <c r="H36">
        <v>1</v>
      </c>
      <c r="I36">
        <v>10</v>
      </c>
      <c r="J36">
        <v>190</v>
      </c>
      <c r="K36">
        <v>2.5</v>
      </c>
      <c r="M36" t="s">
        <v>26</v>
      </c>
      <c r="N36" t="s">
        <v>27</v>
      </c>
      <c r="O36" t="s">
        <v>26</v>
      </c>
      <c r="P36" t="s">
        <v>26</v>
      </c>
      <c r="Q36" t="s">
        <v>28</v>
      </c>
      <c r="R36" t="s">
        <v>28</v>
      </c>
      <c r="S36" t="s">
        <v>52</v>
      </c>
      <c r="T36" t="s">
        <v>30</v>
      </c>
      <c r="U36" t="s">
        <v>110</v>
      </c>
    </row>
    <row r="37" spans="1:21">
      <c r="A37" t="s">
        <v>111</v>
      </c>
      <c r="B37" s="2" t="str">
        <f>Hyperlink("https://www.diodes.com/assets/Datasheets/ZSM560.pdf")</f>
        <v>https://www.diodes.com/assets/Datasheets/ZSM560.pdf</v>
      </c>
      <c r="C37" t="str">
        <f>Hyperlink("https://www.diodes.com/part/view/ZSM560","ZSM560")</f>
        <v>ZSM560</v>
      </c>
      <c r="E37">
        <v>4.6</v>
      </c>
      <c r="F37" t="s">
        <v>24</v>
      </c>
      <c r="G37">
        <v>1</v>
      </c>
      <c r="H37">
        <v>1</v>
      </c>
      <c r="I37">
        <v>6.5</v>
      </c>
      <c r="J37">
        <v>200</v>
      </c>
      <c r="K37">
        <v>1.5</v>
      </c>
      <c r="M37" t="s">
        <v>26</v>
      </c>
      <c r="N37" t="s">
        <v>27</v>
      </c>
      <c r="O37" t="s">
        <v>26</v>
      </c>
      <c r="P37" t="s">
        <v>26</v>
      </c>
      <c r="Q37" t="s">
        <v>28</v>
      </c>
      <c r="R37" t="s">
        <v>28</v>
      </c>
      <c r="S37" t="s">
        <v>52</v>
      </c>
      <c r="T37" t="s">
        <v>30</v>
      </c>
      <c r="U37" t="s">
        <v>110</v>
      </c>
    </row>
  </sheetData>
  <autoFilter ref="A1:U37"/>
  <hyperlinks>
    <hyperlink ref="C2" r:id="rId_hyperlink_1" tooltip="APX803L" display="APX803L"/>
    <hyperlink ref="C3" r:id="rId_hyperlink_2" tooltip="APX803S" display="APX803S"/>
    <hyperlink ref="C4" r:id="rId_hyperlink_3" tooltip="APX809S" display="APX809S"/>
    <hyperlink ref="C5" r:id="rId_hyperlink_4" tooltip="APX810S" display="APX810S"/>
    <hyperlink ref="C6" r:id="rId_hyperlink_5" tooltip="APX811" display="APX811"/>
    <hyperlink ref="C7" r:id="rId_hyperlink_6" tooltip="APX812" display="APX812"/>
    <hyperlink ref="C8" r:id="rId_hyperlink_7" tooltip="APX823" display="APX823"/>
    <hyperlink ref="C9" r:id="rId_hyperlink_8" tooltip="APX824" display="APX824"/>
    <hyperlink ref="C10" r:id="rId_hyperlink_9" tooltip="APX825A" display="APX825A"/>
    <hyperlink ref="C11" r:id="rId_hyperlink_10" tooltip="AZ70xx" display="AZ70xx"/>
    <hyperlink ref="C12" r:id="rId_hyperlink_11" tooltip="PT7A751x" display="PT7A751x"/>
    <hyperlink ref="C13" r:id="rId_hyperlink_12" tooltip="PT7A752x" display="PT7A752x"/>
    <hyperlink ref="C14" r:id="rId_hyperlink_13" tooltip="PT7A753x" display="PT7A753x"/>
    <hyperlink ref="C15" r:id="rId_hyperlink_14" tooltip="PT7M3808" display="PT7M3808"/>
    <hyperlink ref="C16" r:id="rId_hyperlink_15" tooltip="PT7M6315USxxDx" display="PT7M6315USxxDx"/>
    <hyperlink ref="C17" r:id="rId_hyperlink_16" tooltip="PT7M6833xDx#" display="PT7M6833xDx#"/>
    <hyperlink ref="C18" r:id="rId_hyperlink_17" tooltip="PT7M6834xDx#" display="PT7M6834xDx#"/>
    <hyperlink ref="C19" r:id="rId_hyperlink_18" tooltip="PT7M6835xDx#" display="PT7M6835xDx#"/>
    <hyperlink ref="C20" r:id="rId_hyperlink_19" tooltip="PT7M6836xDx#" display="PT7M6836xDx#"/>
    <hyperlink ref="C21" r:id="rId_hyperlink_20" tooltip="PT7M6837xDx#" display="PT7M6837xDx#"/>
    <hyperlink ref="C22" r:id="rId_hyperlink_21" tooltip="PT7M6838Dx#" display="PT7M6838Dx#"/>
    <hyperlink ref="C23" r:id="rId_hyperlink_22" tooltip="PT7M6839Dx#" display="PT7M6839Dx#"/>
    <hyperlink ref="C24" r:id="rId_hyperlink_23" tooltip="PT7M6840Dx#" display="PT7M6840Dx#"/>
    <hyperlink ref="C25" r:id="rId_hyperlink_24" tooltip="PT7M7436" display="PT7M7436"/>
    <hyperlink ref="C26" r:id="rId_hyperlink_25" tooltip="PT7M7438" display="PT7M7438"/>
    <hyperlink ref="C27" r:id="rId_hyperlink_26" tooltip="PT7M7809x" display="PT7M7809x"/>
    <hyperlink ref="C28" r:id="rId_hyperlink_27" tooltip="PT7M7810x" display="PT7M7810x"/>
    <hyperlink ref="C29" r:id="rId_hyperlink_28" tooltip="PT7M7811xTA" display="PT7M7811xTA"/>
    <hyperlink ref="C30" r:id="rId_hyperlink_29" tooltip="PT7M7811xTB" display="PT7M7811xTB"/>
    <hyperlink ref="C31" r:id="rId_hyperlink_30" tooltip="PT7M7812xTA" display="PT7M7812xTA"/>
    <hyperlink ref="C32" r:id="rId_hyperlink_31" tooltip="PT7M7812xTB" display="PT7M7812xTB"/>
    <hyperlink ref="C33" r:id="rId_hyperlink_32" tooltip="PT7M7823x" display="PT7M7823x"/>
    <hyperlink ref="C34" r:id="rId_hyperlink_33" tooltip="PT7M7824x" display="PT7M7824x"/>
    <hyperlink ref="C35" r:id="rId_hyperlink_34" tooltip="PT7M7825x" display="PT7M7825x"/>
    <hyperlink ref="C36" r:id="rId_hyperlink_35" tooltip="ZM33164-3" display="ZM33164-3"/>
    <hyperlink ref="C37" r:id="rId_hyperlink_36" tooltip="ZSM560" display="ZSM560"/>
    <hyperlink ref="B2" r:id="rId_hyperlink_37" tooltip="https://www.diodes.com/assets/Datasheets/APX803L.pdf" display="https://www.diodes.com/assets/Datasheets/APX803L.pdf"/>
    <hyperlink ref="B3" r:id="rId_hyperlink_38" tooltip="https://www.diodes.com/assets/Datasheets/APX803S.pdf" display="https://www.diodes.com/assets/Datasheets/APX803S.pdf"/>
    <hyperlink ref="B4" r:id="rId_hyperlink_39" tooltip="https://www.diodes.com/assets/Datasheets/APX809S-810S.pdf" display="https://www.diodes.com/assets/Datasheets/APX809S-810S.pdf"/>
    <hyperlink ref="B5" r:id="rId_hyperlink_40" tooltip="https://www.diodes.com/assets/Datasheets/APX809S-810S.pdf" display="https://www.diodes.com/assets/Datasheets/APX809S-810S.pdf"/>
    <hyperlink ref="B6" r:id="rId_hyperlink_41" tooltip="https://www.diodes.com/assets/Datasheets/APX811_812.pdf" display="https://www.diodes.com/assets/Datasheets/APX811_812.pdf"/>
    <hyperlink ref="B7" r:id="rId_hyperlink_42" tooltip="https://www.diodes.com/assets/Datasheets/APX811_812.pdf" display="https://www.diodes.com/assets/Datasheets/APX811_812.pdf"/>
    <hyperlink ref="B8" r:id="rId_hyperlink_43" tooltip="https://www.diodes.com/assets/Datasheets/APX823_824_825A.pdf" display="https://www.diodes.com/assets/Datasheets/APX823_824_825A.pdf"/>
    <hyperlink ref="B9" r:id="rId_hyperlink_44" tooltip="https://www.diodes.com/assets/Datasheets/APX823_824_825A.pdf" display="https://www.diodes.com/assets/Datasheets/APX823_824_825A.pdf"/>
    <hyperlink ref="B10" r:id="rId_hyperlink_45" tooltip="https://www.diodes.com/assets/Datasheets/APX823_824_825A.pdf" display="https://www.diodes.com/assets/Datasheets/APX823_824_825A.pdf"/>
    <hyperlink ref="B11" r:id="rId_hyperlink_46" tooltip="https://www.diodes.com/assets/Datasheets/AZ70XX.pdf" display="https://www.diodes.com/assets/Datasheets/AZ70XX.pdf"/>
    <hyperlink ref="B12" r:id="rId_hyperlink_47" tooltip="https://www.diodes.com/assets/Datasheets/products_inactive_data/PT7A7511-7515-7521-7525-7531-7535.pdf" display="https://www.diodes.com/assets/Datasheets/products_inactive_data/PT7A7511-7515-7521-7525-7531-7535.pdf"/>
    <hyperlink ref="B13" r:id="rId_hyperlink_48" tooltip="https://www.diodes.com/assets/Datasheets/products_inactive_data/PT7A7511-7515-7521-7525-7531-7535.pdf" display="https://www.diodes.com/assets/Datasheets/products_inactive_data/PT7A7511-7515-7521-7525-7531-7535.pdf"/>
    <hyperlink ref="B14" r:id="rId_hyperlink_49" tooltip="https://www.diodes.com/assets/Datasheets/products_inactive_data/PT7A7511-7515-7521-7525-7531-7535.pdf" display="https://www.diodes.com/assets/Datasheets/products_inactive_data/PT7A7511-7515-7521-7525-7531-7535.pdf"/>
    <hyperlink ref="B15" r:id="rId_hyperlink_50" tooltip="https://www.diodes.com/assets/Datasheets/PT7M3808.pdf" display="https://www.diodes.com/assets/Datasheets/PT7M3808.pdf"/>
    <hyperlink ref="B16" r:id="rId_hyperlink_51" tooltip="https://www.diodes.com/assets/Datasheets/PT7M6315US.pdf" display="https://www.diodes.com/assets/Datasheets/PT7M6315US.pdf"/>
    <hyperlink ref="B25" r:id="rId_hyperlink_52" tooltip="https://www.diodes.com/assets/Datasheets/PT7M7436-7438.pdf" display="https://www.diodes.com/assets/Datasheets/PT7M7436-7438.pdf"/>
    <hyperlink ref="B26" r:id="rId_hyperlink_53" tooltip="https://www.diodes.com/assets/Datasheets/PT7M7436-7438.pdf" display="https://www.diodes.com/assets/Datasheets/PT7M7436-7438.pdf"/>
    <hyperlink ref="B27" r:id="rId_hyperlink_54" tooltip="https://www.diodes.com/assets/Datasheets/products_inactive_data/PT7M7803-7809-7812-7823-7825.pdf" display="https://www.diodes.com/assets/Datasheets/products_inactive_data/PT7M7803-7809-7812-7823-7825.pdf"/>
    <hyperlink ref="B28" r:id="rId_hyperlink_55" tooltip="https://www.diodes.com/assets/Datasheets/products_inactive_data/PT7M7803-7809-7812-7823-7825.pdf" display="https://www.diodes.com/assets/Datasheets/products_inactive_data/PT7M7803-7809-7812-7823-7825.pdf"/>
    <hyperlink ref="B29" r:id="rId_hyperlink_56" tooltip="https://www.diodes.com/assets/Datasheets/products_inactive_data/PT7M7803-7809-7812-7823-7825.pdf" display="https://www.diodes.com/assets/Datasheets/products_inactive_data/PT7M7803-7809-7812-7823-7825.pdf"/>
    <hyperlink ref="B30" r:id="rId_hyperlink_57" tooltip="https://www.diodes.com/assets/Datasheets/products_inactive_data/PT7M7803-7809-7812-7823-7825.pdf" display="https://www.diodes.com/assets/Datasheets/products_inactive_data/PT7M7803-7809-7812-7823-7825.pdf"/>
    <hyperlink ref="B31" r:id="rId_hyperlink_58" tooltip="https://www.diodes.com/assets/Datasheets/products_inactive_data/PT7M7803-7809-7812-7823-7825.pdf" display="https://www.diodes.com/assets/Datasheets/products_inactive_data/PT7M7803-7809-7812-7823-7825.pdf"/>
    <hyperlink ref="B32" r:id="rId_hyperlink_59" tooltip="https://www.diodes.com/assets/Datasheets/products_inactive_data/PT7M7803-7809-7812-7823-7825.pdf" display="https://www.diodes.com/assets/Datasheets/products_inactive_data/PT7M7803-7809-7812-7823-7825.pdf"/>
    <hyperlink ref="B33" r:id="rId_hyperlink_60" tooltip="https://www.diodes.com/assets/Datasheets/products_inactive_data/PT7M7803-7809-7812-7823-7825.pdf" display="https://www.diodes.com/assets/Datasheets/products_inactive_data/PT7M7803-7809-7812-7823-7825.pdf"/>
    <hyperlink ref="B34" r:id="rId_hyperlink_61" tooltip="https://www.diodes.com/assets/Datasheets/products_inactive_data/PT7M7803-7809-7812-7823-7825.pdf" display="https://www.diodes.com/assets/Datasheets/products_inactive_data/PT7M7803-7809-7812-7823-7825.pdf"/>
    <hyperlink ref="B35" r:id="rId_hyperlink_62" tooltip="https://www.diodes.com/assets/Datasheets/products_inactive_data/PT7M7803-7809-7812-7823-7825.pdf" display="https://www.diodes.com/assets/Datasheets/products_inactive_data/PT7M7803-7809-7812-7823-7825.pdf"/>
    <hyperlink ref="B36" r:id="rId_hyperlink_63" tooltip="https://www.diodes.com/assets/Datasheets/ZM331643.pdf" display="https://www.diodes.com/assets/Datasheets/ZM331643.pdf"/>
    <hyperlink ref="B37" r:id="rId_hyperlink_64" tooltip="https://www.diodes.com/assets/Datasheets/ZSM560.pdf" display="https://www.diodes.com/assets/Datasheets/ZSM560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2024-06-17T05:12:42-05:00</dcterms:created>
  <dcterms:modified xsi:type="dcterms:W3CDTF">2024-06-17T05:12:42-05:00</dcterms:modified>
  <dc:title>Untitled Spreadsheet</dc:title>
  <dc:description/>
  <dc:subject/>
  <cp:keywords/>
  <cp:category/>
</cp:coreProperties>
</file>