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<sst xmlns="http://schemas.openxmlformats.org/spreadsheetml/2006/main" uniqueCount="88">
  <si>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</si>
  <si>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</si>
  <si>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</si>
  <si>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</si>
  <si>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</si>
  <si>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</si>
  <si>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</si>
  <si>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</si>
  <si>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</si>
  <si>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</si>
  <si>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</si>
  <si>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</si>
  <si>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</si>
  <si>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</si>
  <si>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3.3V, 4 Outputs, LVTTL/LVCMOS to LVPECL Clock Buffer with Selectable Inputs</t>
  </si>
  <si>
    <t>Standard</t>
  </si>
  <si>
    <t>Buffer</t>
  </si>
  <si>
    <t>LVPECL</t>
  </si>
  <si>
    <t>TTL, CMOS, LVPECL</t>
  </si>
  <si>
    <t>-40 to 85</t>
  </si>
  <si>
    <t>TSSOP (L20)  MSL1  Sn</t>
  </si>
  <si>
    <t>Low jitter 1 to 4 Crystal/ LVCMOS to LVPECL fanout buffer</t>
  </si>
  <si>
    <t>Crystal, LVTTL, LVCMOS</t>
  </si>
  <si>
    <t>4 output LVPECL fanout buffer</t>
  </si>
  <si>
    <t>2.5, 3.3</t>
  </si>
  <si>
    <t>High-Performance Differential Fanout Buffer</t>
  </si>
  <si>
    <t>LVPECL, LVDS, CML, HCSL</t>
  </si>
  <si>
    <t>TQFN (ZH16) MSL1 Sn</t>
  </si>
  <si>
    <t>1:4 High Perfomance LVPECL Fan out Buffer</t>
  </si>
  <si>
    <t>LVPECL, CML</t>
  </si>
  <si>
    <t>LVCMOS, Differential</t>
  </si>
  <si>
    <t>Low jitter 1 to 4 Crystal/ LVCMOS to LVPECL HPB fanout buffer</t>
  </si>
  <si>
    <t>LVPECL Clock Buffer with "divide by 2" feature</t>
  </si>
  <si>
    <t>1:5 LVPECL Buffer</t>
  </si>
  <si>
    <t>Crystal, LVTTL, LVCMOS, Differential</t>
  </si>
  <si>
    <t>5  LVPECL output High Performance Buffer</t>
  </si>
  <si>
    <t>Differential</t>
  </si>
  <si>
    <t>6 output High Performance LVPECL Fanout Buffer</t>
  </si>
  <si>
    <t>Low Skew 1 to 6 Crystal/ LVCMOS/ Differential Fanout buffer</t>
  </si>
  <si>
    <t>TSSOP (L24)  MSL1  Sn</t>
  </si>
  <si>
    <t>1 to 10 Differential to LVPECL Fanout HPB Buffer</t>
  </si>
  <si>
    <t>TQFP (FAE32)  MSL3  Sn, TQFP (FA32) MSL3 Sn, W-QFN5050-32 (ZH32) MSL1 PPF</t>
  </si>
  <si>
    <t>10 output LVPECL High Performance Buffer with Sync OE</t>
  </si>
  <si>
    <t>TQFP (FA32) MSL3 Sn</t>
  </si>
  <si>
    <t>Automotive LVDS Buffer 2 output</t>
  </si>
  <si>
    <t>Automotive</t>
  </si>
  <si>
    <t>LVDS</t>
  </si>
  <si>
    <t>&lt;0.03</t>
  </si>
  <si>
    <t>Crystal LVCMOS LVDS</t>
  </si>
  <si>
    <t>&lt;40</t>
  </si>
  <si>
    <t>-40 to 125</t>
  </si>
  <si>
    <t>W-QFN5050-32/SWP (ZHW32) MSL1 Sn</t>
  </si>
  <si>
    <t>Automotive LVDS Buffer 4 output</t>
  </si>
  <si>
    <t>1:6 LVDS Buffer</t>
  </si>
  <si>
    <t>1:2 HCSL Buffer</t>
  </si>
  <si>
    <t>HCSL</t>
  </si>
  <si>
    <t>LVTTL, LVCMOS, Differential</t>
  </si>
  <si>
    <t>TSSOP (L16)  MSL1  Sn</t>
  </si>
  <si>
    <t>1:4 HCSL Buffer</t>
  </si>
  <si>
    <t>1:4 Selectable Differential Buffer</t>
  </si>
  <si>
    <t>Selectable Differential</t>
  </si>
  <si>
    <t>TSSOP (L28) MSL1 Sn</t>
  </si>
  <si>
    <t>High Performance Selectable 1:4 Differential Fanout Buffer</t>
  </si>
  <si>
    <t>LVPECL, LVDS, HCSL</t>
  </si>
  <si>
    <t>Single Ended, Differential, Xtal</t>
  </si>
  <si>
    <t>W-QFN5050-32 (ZH32) MSL1 PPF</t>
  </si>
  <si>
    <t>1:6 Selectable Differential Buffer</t>
  </si>
  <si>
    <t>High Performance Differential Fanout Buffer</t>
  </si>
  <si>
    <t>-55 to 150</t>
  </si>
  <si>
    <t>TQFN (ZD48)  MSL1 PPF</t>
  </si>
  <si>
    <t>10 Output High Performance Differential Fanout Clock Buffer</t>
  </si>
  <si>
    <t>6 Output LVPECL Fanout Buffer</t>
  </si>
  <si>
    <t>12 Output LVPECL Fanout Buffer</t>
  </si>
  <si>
    <t>TQFN (ZD40)  MSL1 PPF</t>
  </si>
  <si>
    <t>16 Output LVPECL Fanout Buffer</t>
  </si>
  <si>
    <t>TQFP (FA48) MSL3 Sn</t>
  </si>
  <si>
    <t>3GHz 1:4 LVPECL Fanout Buffer</t>
  </si>
  <si>
    <t>6GHz 1:4 LVPECL Fanout Buffer with Internal Termination</t>
  </si>
  <si>
    <t>12 Output LVDS Fanout Buffer</t>
  </si>
  <si>
    <t>16 Output LVDS Fanout Buffer</t>
  </si>
  <si>
    <t>1:4 2.5GHz LVDS Clock/ Data Buffer</t>
  </si>
  <si>
    <t>1:2 6GHz/ 12Gbps CML Clock/ Data Buffer</t>
  </si>
  <si>
    <t>CML</t>
  </si>
  <si>
    <t>1:4 6GHz/ 12Gbps CML Clock/ Data Buffer</t>
  </si>
  <si>
    <t>6GHz Selectable Fanout Buffer with Internal Termination</t>
  </si>
  <si>
    <t>TQFN (ZD24)  MSL1 Sn</t>
  </si>
  <si>
    <t>Very Low Power 5-Output PCIe Fanout Buffer With On-chip Termination</t>
  </si>
  <si>
    <t>TQFN (ZLA40) MSL1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</si>
</sst>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8535-01B" TargetMode="External"/><Relationship Id="rId_hyperlink_2" Type="http://schemas.openxmlformats.org/officeDocument/2006/relationships/hyperlink" Target="https://www.diodes.com/assets/Datasheets/PI6C48535-01B.pdf" TargetMode="External"/><Relationship Id="rId_hyperlink_3" Type="http://schemas.openxmlformats.org/officeDocument/2006/relationships/hyperlink" Target="https://www.diodes.com/part/view/PI6C48535-11B" TargetMode="External"/><Relationship Id="rId_hyperlink_4" Type="http://schemas.openxmlformats.org/officeDocument/2006/relationships/hyperlink" Target="https://www.diodes.com/assets/Datasheets/PI6C48535-11B.pdf" TargetMode="External"/><Relationship Id="rId_hyperlink_5" Type="http://schemas.openxmlformats.org/officeDocument/2006/relationships/hyperlink" Target="https://www.diodes.com/part/view/PI6C48535-11C" TargetMode="External"/><Relationship Id="rId_hyperlink_6" Type="http://schemas.openxmlformats.org/officeDocument/2006/relationships/hyperlink" Target="https://www.diodes.com/assets/Datasheets/PI6C48535-11C.pdf" TargetMode="External"/><Relationship Id="rId_hyperlink_7" Type="http://schemas.openxmlformats.org/officeDocument/2006/relationships/hyperlink" Target="https://www.diodes.com/part/view/PI6C4911502D" TargetMode="External"/><Relationship Id="rId_hyperlink_8" Type="http://schemas.openxmlformats.org/officeDocument/2006/relationships/hyperlink" Target="https://www.diodes.com/assets/Datasheets/PI6C4911502D.pdf" TargetMode="External"/><Relationship Id="rId_hyperlink_9" Type="http://schemas.openxmlformats.org/officeDocument/2006/relationships/hyperlink" Target="https://www.diodes.com/part/view/PI6C4911504-01" TargetMode="External"/><Relationship Id="rId_hyperlink_10" Type="http://schemas.openxmlformats.org/officeDocument/2006/relationships/hyperlink" Target="https://www.diodes.com/assets/Datasheets/PI6C4911504-01.pdf" TargetMode="External"/><Relationship Id="rId_hyperlink_11" Type="http://schemas.openxmlformats.org/officeDocument/2006/relationships/hyperlink" Target="https://www.diodes.com/part/view/PI6C4911504-03" TargetMode="External"/><Relationship Id="rId_hyperlink_12" Type="http://schemas.openxmlformats.org/officeDocument/2006/relationships/hyperlink" Target="https://www.diodes.com/assets/Datasheets/PI6C4911504-03.pdf" TargetMode="External"/><Relationship Id="rId_hyperlink_13" Type="http://schemas.openxmlformats.org/officeDocument/2006/relationships/hyperlink" Target="https://www.diodes.com/part/view/PI6C4911504D2" TargetMode="External"/><Relationship Id="rId_hyperlink_14" Type="http://schemas.openxmlformats.org/officeDocument/2006/relationships/hyperlink" Target="https://www.diodes.com/assets/Datasheets/PI6C4911504D2.pdf" TargetMode="External"/><Relationship Id="rId_hyperlink_15" Type="http://schemas.openxmlformats.org/officeDocument/2006/relationships/hyperlink" Target="https://www.diodes.com/part/view/PI6C4911505" TargetMode="External"/><Relationship Id="rId_hyperlink_16" Type="http://schemas.openxmlformats.org/officeDocument/2006/relationships/hyperlink" Target="https://www.diodes.com/assets/Datasheets/PI6C4911505.pdf" TargetMode="External"/><Relationship Id="rId_hyperlink_17" Type="http://schemas.openxmlformats.org/officeDocument/2006/relationships/hyperlink" Target="https://www.diodes.com/part/view/PI6C4911505-04" TargetMode="External"/><Relationship Id="rId_hyperlink_18" Type="http://schemas.openxmlformats.org/officeDocument/2006/relationships/hyperlink" Target="https://www.diodes.com/assets/Datasheets/PI6C4911505-04.pdf" TargetMode="External"/><Relationship Id="rId_hyperlink_19" Type="http://schemas.openxmlformats.org/officeDocument/2006/relationships/hyperlink" Target="https://www.diodes.com/part/view/PI6C4911505-07" TargetMode="External"/><Relationship Id="rId_hyperlink_20" Type="http://schemas.openxmlformats.org/officeDocument/2006/relationships/hyperlink" Target="https://www.diodes.com/assets/Datasheets/PI6C4911505-07.pdf" TargetMode="External"/><Relationship Id="rId_hyperlink_21" Type="http://schemas.openxmlformats.org/officeDocument/2006/relationships/hyperlink" Target="https://www.diodes.com/part/view/PI6C4911506" TargetMode="External"/><Relationship Id="rId_hyperlink_22" Type="http://schemas.openxmlformats.org/officeDocument/2006/relationships/hyperlink" Target="https://www.diodes.com/assets/Datasheets/PI6C4911506.pdf" TargetMode="External"/><Relationship Id="rId_hyperlink_23" Type="http://schemas.openxmlformats.org/officeDocument/2006/relationships/hyperlink" Target="https://www.diodes.com/part/view/PI6C4911506-06" TargetMode="External"/><Relationship Id="rId_hyperlink_24" Type="http://schemas.openxmlformats.org/officeDocument/2006/relationships/hyperlink" Target="https://www.diodes.com/assets/Datasheets/PI6C4911506-06.pdf" TargetMode="External"/><Relationship Id="rId_hyperlink_25" Type="http://schemas.openxmlformats.org/officeDocument/2006/relationships/hyperlink" Target="https://www.diodes.com/part/view/PI6C4911510" TargetMode="External"/><Relationship Id="rId_hyperlink_26" Type="http://schemas.openxmlformats.org/officeDocument/2006/relationships/hyperlink" Target="https://www.diodes.com/assets/Datasheets/PI6C4911510.pdf" TargetMode="External"/><Relationship Id="rId_hyperlink_27" Type="http://schemas.openxmlformats.org/officeDocument/2006/relationships/hyperlink" Target="https://www.diodes.com/part/view/PI6C4911510-05" TargetMode="External"/><Relationship Id="rId_hyperlink_28" Type="http://schemas.openxmlformats.org/officeDocument/2006/relationships/hyperlink" Target="https://www.diodes.com/assets/Datasheets/PI6C4911510-05.pdf" TargetMode="External"/><Relationship Id="rId_hyperlink_29" Type="http://schemas.openxmlformats.org/officeDocument/2006/relationships/hyperlink" Target="https://www.diodes.com/part/view/PI6C4921502TQ" TargetMode="External"/><Relationship Id="rId_hyperlink_30" Type="http://schemas.openxmlformats.org/officeDocument/2006/relationships/hyperlink" Target="https://www.diodes.com/assets/Datasheets/PI6C492150xTQ.pdf" TargetMode="External"/><Relationship Id="rId_hyperlink_31" Type="http://schemas.openxmlformats.org/officeDocument/2006/relationships/hyperlink" Target="https://www.diodes.com/part/view/PI6C4921504TQ" TargetMode="External"/><Relationship Id="rId_hyperlink_32" Type="http://schemas.openxmlformats.org/officeDocument/2006/relationships/hyperlink" Target="https://www.diodes.com/assets/Datasheets/PI6C492150xTQ.pdf" TargetMode="External"/><Relationship Id="rId_hyperlink_33" Type="http://schemas.openxmlformats.org/officeDocument/2006/relationships/hyperlink" Target="https://www.diodes.com/part/view/PI6C4921506" TargetMode="External"/><Relationship Id="rId_hyperlink_34" Type="http://schemas.openxmlformats.org/officeDocument/2006/relationships/hyperlink" Target="https://www.diodes.com/assets/Datasheets/PI6C4921506.pdf" TargetMode="External"/><Relationship Id="rId_hyperlink_35" Type="http://schemas.openxmlformats.org/officeDocument/2006/relationships/hyperlink" Target="https://www.diodes.com/part/view/PI6C4931502-04" TargetMode="External"/><Relationship Id="rId_hyperlink_36" Type="http://schemas.openxmlformats.org/officeDocument/2006/relationships/hyperlink" Target="https://www.diodes.com/assets/Datasheets/PI6C4931502-04.pdf" TargetMode="External"/><Relationship Id="rId_hyperlink_37" Type="http://schemas.openxmlformats.org/officeDocument/2006/relationships/hyperlink" Target="https://www.diodes.com/part/view/PI6C4931504-04" TargetMode="External"/><Relationship Id="rId_hyperlink_38" Type="http://schemas.openxmlformats.org/officeDocument/2006/relationships/hyperlink" Target="https://www.diodes.com/assets/Datasheets/PI6C4931504-04.pdf" TargetMode="External"/><Relationship Id="rId_hyperlink_39" Type="http://schemas.openxmlformats.org/officeDocument/2006/relationships/hyperlink" Target="https://www.diodes.com/part/view/PI6C49S1504" TargetMode="External"/><Relationship Id="rId_hyperlink_40" Type="http://schemas.openxmlformats.org/officeDocument/2006/relationships/hyperlink" Target="https://www.diodes.com/assets/Datasheets/PI6C49S1504.pdf" TargetMode="External"/><Relationship Id="rId_hyperlink_41" Type="http://schemas.openxmlformats.org/officeDocument/2006/relationships/hyperlink" Target="https://www.diodes.com/part/view/PI6C49S1504T" TargetMode="External"/><Relationship Id="rId_hyperlink_42" Type="http://schemas.openxmlformats.org/officeDocument/2006/relationships/hyperlink" Target="https://www.diodes.com/assets/Datasheets/PI6C49S1504T.pdf" TargetMode="External"/><Relationship Id="rId_hyperlink_43" Type="http://schemas.openxmlformats.org/officeDocument/2006/relationships/hyperlink" Target="https://www.diodes.com/part/view/PI6C49S1506" TargetMode="External"/><Relationship Id="rId_hyperlink_44" Type="http://schemas.openxmlformats.org/officeDocument/2006/relationships/hyperlink" Target="https://www.diodes.com/assets/Datasheets/PI6C49S1506.pdf" TargetMode="External"/><Relationship Id="rId_hyperlink_45" Type="http://schemas.openxmlformats.org/officeDocument/2006/relationships/hyperlink" Target="https://www.diodes.com/part/view/PI6C49S1510A" TargetMode="External"/><Relationship Id="rId_hyperlink_46" Type="http://schemas.openxmlformats.org/officeDocument/2006/relationships/hyperlink" Target="https://www.diodes.com/assets/Datasheets/PI6C49S1510A.pdf" TargetMode="External"/><Relationship Id="rId_hyperlink_47" Type="http://schemas.openxmlformats.org/officeDocument/2006/relationships/hyperlink" Target="https://www.diodes.com/part/view/PI6C49S1510B" TargetMode="External"/><Relationship Id="rId_hyperlink_48" Type="http://schemas.openxmlformats.org/officeDocument/2006/relationships/hyperlink" Target="https://www.diodes.com/assets/Datasheets/PI6C49S1510B.pdf" TargetMode="External"/><Relationship Id="rId_hyperlink_49" Type="http://schemas.openxmlformats.org/officeDocument/2006/relationships/hyperlink" Target="https://www.diodes.com/part/view/PI6C5912006" TargetMode="External"/><Relationship Id="rId_hyperlink_50" Type="http://schemas.openxmlformats.org/officeDocument/2006/relationships/hyperlink" Target="https://www.diodes.com/assets/Datasheets/PI6C5912006.pdf" TargetMode="External"/><Relationship Id="rId_hyperlink_51" Type="http://schemas.openxmlformats.org/officeDocument/2006/relationships/hyperlink" Target="https://www.diodes.com/part/view/PI6C5912012" TargetMode="External"/><Relationship Id="rId_hyperlink_52" Type="http://schemas.openxmlformats.org/officeDocument/2006/relationships/hyperlink" Target="https://www.diodes.com/assets/Datasheets/PI6C5912012.pdf" TargetMode="External"/><Relationship Id="rId_hyperlink_53" Type="http://schemas.openxmlformats.org/officeDocument/2006/relationships/hyperlink" Target="https://www.diodes.com/part/view/PI6C5912016" TargetMode="External"/><Relationship Id="rId_hyperlink_54" Type="http://schemas.openxmlformats.org/officeDocument/2006/relationships/hyperlink" Target="https://www.diodes.com/assets/Datasheets/PI6C5912016.pdf" TargetMode="External"/><Relationship Id="rId_hyperlink_55" Type="http://schemas.openxmlformats.org/officeDocument/2006/relationships/hyperlink" Target="https://www.diodes.com/part/view/PI6C5912016-01" TargetMode="External"/><Relationship Id="rId_hyperlink_56" Type="http://schemas.openxmlformats.org/officeDocument/2006/relationships/hyperlink" Target="https://www.diodes.com/assets/Datasheets/PI6C5912016-01.pdf" TargetMode="External"/><Relationship Id="rId_hyperlink_57" Type="http://schemas.openxmlformats.org/officeDocument/2006/relationships/hyperlink" Target="https://www.diodes.com/part/view/PI6C5913004" TargetMode="External"/><Relationship Id="rId_hyperlink_58" Type="http://schemas.openxmlformats.org/officeDocument/2006/relationships/hyperlink" Target="https://www.diodes.com/assets/Datasheets/PI6C5913004.pdf" TargetMode="External"/><Relationship Id="rId_hyperlink_59" Type="http://schemas.openxmlformats.org/officeDocument/2006/relationships/hyperlink" Target="https://www.diodes.com/part/view/PI6C5913004-01" TargetMode="External"/><Relationship Id="rId_hyperlink_60" Type="http://schemas.openxmlformats.org/officeDocument/2006/relationships/hyperlink" Target="https://www.diodes.com/assets/Datasheets/PI6C5913004-01.pdf" TargetMode="External"/><Relationship Id="rId_hyperlink_61" Type="http://schemas.openxmlformats.org/officeDocument/2006/relationships/hyperlink" Target="https://www.diodes.com/part/view/PI6C5916004" TargetMode="External"/><Relationship Id="rId_hyperlink_62" Type="http://schemas.openxmlformats.org/officeDocument/2006/relationships/hyperlink" Target="https://www.diodes.com/assets/Datasheets/PI6C5916004.pdf" TargetMode="External"/><Relationship Id="rId_hyperlink_63" Type="http://schemas.openxmlformats.org/officeDocument/2006/relationships/hyperlink" Target="https://www.diodes.com/part/view/PI6C5921512" TargetMode="External"/><Relationship Id="rId_hyperlink_64" Type="http://schemas.openxmlformats.org/officeDocument/2006/relationships/hyperlink" Target="https://www.diodes.com/assets/Datasheets/PI6C5921512.pdf" TargetMode="External"/><Relationship Id="rId_hyperlink_65" Type="http://schemas.openxmlformats.org/officeDocument/2006/relationships/hyperlink" Target="https://www.diodes.com/part/view/PI6C5921516" TargetMode="External"/><Relationship Id="rId_hyperlink_66" Type="http://schemas.openxmlformats.org/officeDocument/2006/relationships/hyperlink" Target="https://www.diodes.com/assets/Datasheets/PI6C5921516.pdf" TargetMode="External"/><Relationship Id="rId_hyperlink_67" Type="http://schemas.openxmlformats.org/officeDocument/2006/relationships/hyperlink" Target="https://www.diodes.com/part/view/PI6C5922504" TargetMode="External"/><Relationship Id="rId_hyperlink_68" Type="http://schemas.openxmlformats.org/officeDocument/2006/relationships/hyperlink" Target="https://www.diodes.com/assets/Datasheets/PI6C5922504.pdf" TargetMode="External"/><Relationship Id="rId_hyperlink_69" Type="http://schemas.openxmlformats.org/officeDocument/2006/relationships/hyperlink" Target="https://www.diodes.com/part/view/PI6C5946002" TargetMode="External"/><Relationship Id="rId_hyperlink_70" Type="http://schemas.openxmlformats.org/officeDocument/2006/relationships/hyperlink" Target="https://www.diodes.com/assets/Datasheets/PI6C5946002.pdf" TargetMode="External"/><Relationship Id="rId_hyperlink_71" Type="http://schemas.openxmlformats.org/officeDocument/2006/relationships/hyperlink" Target="https://www.diodes.com/part/view/PI6C5946004" TargetMode="External"/><Relationship Id="rId_hyperlink_72" Type="http://schemas.openxmlformats.org/officeDocument/2006/relationships/hyperlink" Target="https://www.diodes.com/assets/Datasheets/PI6C5946004.pdf" TargetMode="External"/><Relationship Id="rId_hyperlink_73" Type="http://schemas.openxmlformats.org/officeDocument/2006/relationships/hyperlink" Target="https://www.diodes.com/part/view/PI6C59S6005" TargetMode="External"/><Relationship Id="rId_hyperlink_74" Type="http://schemas.openxmlformats.org/officeDocument/2006/relationships/hyperlink" Target="https://www.diodes.com/assets/Datasheets/PI6C59S6005.pdf" TargetMode="External"/><Relationship Id="rId_hyperlink_75" Type="http://schemas.openxmlformats.org/officeDocument/2006/relationships/hyperlink" Target="https://www.diodes.com/part/view/PI6CBF18501" TargetMode="External"/><Relationship Id="rId_hyperlink_76" Type="http://schemas.openxmlformats.org/officeDocument/2006/relationships/hyperlink" Target="https://www.diodes.com/assets/Datasheets/PI6CBF18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89.55" bestFit="true" customWidth="true" style="0"/>
    <col min="4" max="4" width="54.13" bestFit="true" customWidth="true" style="0"/>
    <col min="5" max="5" width="10.569" bestFit="true" customWidth="true" style="0"/>
    <col min="6" max="6" width="21.138" bestFit="true" customWidth="true" style="0"/>
    <col min="7" max="7" width="28.136" bestFit="true" customWidth="true" style="0"/>
    <col min="8" max="8" width="36.42" bestFit="true" customWidth="true" style="0"/>
    <col min="9" max="9" width="24.708" bestFit="true" customWidth="true" style="0"/>
    <col min="10" max="10" width="22.28" bestFit="true" customWidth="true" style="0"/>
    <col min="11" max="11" width="43.561" bestFit="true" customWidth="true" style="0"/>
    <col min="12" max="12" width="11.711" bestFit="true" customWidth="true" style="0"/>
    <col min="13" max="13" width="43.561" bestFit="true" customWidth="true" style="0"/>
    <col min="14" max="14" width="87.12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Hyperlink("https://www.diodes.com/part/view/PI6C48535-01B","PI6C48535-01B")</f>
        <v>PI6C48535-01B</v>
      </c>
      <c r="B2" t="str">
        <f>Hyperlink("https://www.diodes.com/assets/Datasheets/PI6C48535-01B.pdf","PI6C48535-01B Datasheet")</f>
        <v>PI6C48535-01B Datasheet</v>
      </c>
      <c r="C2" t="s">
        <v>14</v>
      </c>
      <c r="D2" t="s">
        <v>15</v>
      </c>
      <c r="E2" t="s">
        <v>16</v>
      </c>
      <c r="F2">
        <v>4</v>
      </c>
      <c r="G2" t="s">
        <v>17</v>
      </c>
      <c r="H2">
        <v>500</v>
      </c>
      <c r="I2">
        <v>0.03</v>
      </c>
      <c r="J2">
        <v>3.3</v>
      </c>
      <c r="K2" t="s">
        <v>18</v>
      </c>
      <c r="L2">
        <v>30</v>
      </c>
      <c r="M2" t="s">
        <v>19</v>
      </c>
      <c r="N2" t="s">
        <v>20</v>
      </c>
    </row>
    <row r="3" spans="1:14">
      <c r="A3" t="str">
        <f>Hyperlink("https://www.diodes.com/part/view/PI6C48535-11B","PI6C48535-11B")</f>
        <v>PI6C48535-11B</v>
      </c>
      <c r="B3" t="str">
        <f>Hyperlink("https://www.diodes.com/assets/Datasheets/PI6C48535-11B.pdf","PI6C48535-11B Datasheet")</f>
        <v>PI6C48535-11B Datasheet</v>
      </c>
      <c r="C3" t="s">
        <v>21</v>
      </c>
      <c r="D3" t="s">
        <v>15</v>
      </c>
      <c r="E3" t="s">
        <v>16</v>
      </c>
      <c r="F3">
        <v>4</v>
      </c>
      <c r="G3" t="s">
        <v>17</v>
      </c>
      <c r="H3">
        <v>500</v>
      </c>
      <c r="I3">
        <v>0.05</v>
      </c>
      <c r="J3">
        <v>3.3</v>
      </c>
      <c r="K3" t="s">
        <v>22</v>
      </c>
      <c r="L3">
        <v>30</v>
      </c>
      <c r="M3" t="s">
        <v>19</v>
      </c>
      <c r="N3" t="s">
        <v>20</v>
      </c>
    </row>
    <row r="4" spans="1:14">
      <c r="A4" t="str">
        <f>Hyperlink("https://www.diodes.com/part/view/PI6C48535-11C","PI6C48535-11C")</f>
        <v>PI6C48535-11C</v>
      </c>
      <c r="B4" t="str">
        <f>Hyperlink("https://www.diodes.com/assets/Datasheets/PI6C48535-11C.pdf","PI6C48535-11C Datasheet")</f>
        <v>PI6C48535-11C Datasheet</v>
      </c>
      <c r="C4" t="s">
        <v>23</v>
      </c>
      <c r="D4" t="s">
        <v>15</v>
      </c>
      <c r="E4" t="s">
        <v>16</v>
      </c>
      <c r="F4">
        <v>4</v>
      </c>
      <c r="G4" t="s">
        <v>17</v>
      </c>
      <c r="H4">
        <v>266</v>
      </c>
      <c r="I4">
        <v>0.03</v>
      </c>
      <c r="J4" t="s">
        <v>24</v>
      </c>
      <c r="K4" t="s">
        <v>22</v>
      </c>
      <c r="L4">
        <v>30</v>
      </c>
      <c r="M4" t="s">
        <v>19</v>
      </c>
      <c r="N4" t="s">
        <v>20</v>
      </c>
    </row>
    <row r="5" spans="1:14">
      <c r="A5" t="str">
        <f>Hyperlink("https://www.diodes.com/part/view/PI6C4911502D","PI6C4911502D")</f>
        <v>PI6C4911502D</v>
      </c>
      <c r="B5" t="str">
        <f>Hyperlink("https://www.diodes.com/assets/Datasheets/PI6C4911502D.pdf","PI6C4911502D Datasheet")</f>
        <v>PI6C4911502D Datasheet</v>
      </c>
      <c r="C5" t="s">
        <v>25</v>
      </c>
      <c r="D5" t="s">
        <v>15</v>
      </c>
      <c r="E5" t="s">
        <v>16</v>
      </c>
      <c r="F5">
        <v>2</v>
      </c>
      <c r="G5" t="s">
        <v>17</v>
      </c>
      <c r="H5">
        <v>1500</v>
      </c>
      <c r="I5">
        <v>0.03</v>
      </c>
      <c r="J5" t="s">
        <v>24</v>
      </c>
      <c r="K5" t="s">
        <v>26</v>
      </c>
      <c r="M5" t="s">
        <v>19</v>
      </c>
      <c r="N5" t="s">
        <v>27</v>
      </c>
    </row>
    <row r="6" spans="1:14">
      <c r="A6" t="str">
        <f>Hyperlink("https://www.diodes.com/part/view/PI6C4911504-01","PI6C4911504-01")</f>
        <v>PI6C4911504-01</v>
      </c>
      <c r="B6" t="str">
        <f>Hyperlink("https://www.diodes.com/assets/Datasheets/PI6C4911504-01.pdf","PI6C4911504-01 Datasheet")</f>
        <v>PI6C4911504-01 Datasheet</v>
      </c>
      <c r="C6" t="s">
        <v>28</v>
      </c>
      <c r="D6" t="s">
        <v>15</v>
      </c>
      <c r="E6" t="s">
        <v>16</v>
      </c>
      <c r="F6">
        <v>4</v>
      </c>
      <c r="G6" t="s">
        <v>29</v>
      </c>
      <c r="H6">
        <v>1500</v>
      </c>
      <c r="I6">
        <v>0.04</v>
      </c>
      <c r="J6" t="s">
        <v>24</v>
      </c>
      <c r="K6" t="s">
        <v>30</v>
      </c>
      <c r="L6">
        <v>40</v>
      </c>
      <c r="M6" t="s">
        <v>19</v>
      </c>
      <c r="N6" t="s">
        <v>20</v>
      </c>
    </row>
    <row r="7" spans="1:14">
      <c r="A7" t="str">
        <f>Hyperlink("https://www.diodes.com/part/view/PI6C4911504-03","PI6C4911504-03")</f>
        <v>PI6C4911504-03</v>
      </c>
      <c r="B7" t="str">
        <f>Hyperlink("https://www.diodes.com/assets/Datasheets/PI6C4911504-03.pdf","PI6C4911504-03 Datasheet")</f>
        <v>PI6C4911504-03 Datasheet</v>
      </c>
      <c r="C7" t="s">
        <v>31</v>
      </c>
      <c r="D7" t="s">
        <v>15</v>
      </c>
      <c r="E7" t="s">
        <v>16</v>
      </c>
      <c r="F7">
        <v>4</v>
      </c>
      <c r="G7" t="s">
        <v>17</v>
      </c>
      <c r="H7">
        <v>1500</v>
      </c>
      <c r="I7">
        <v>0.03</v>
      </c>
      <c r="J7" t="s">
        <v>24</v>
      </c>
      <c r="K7" t="s">
        <v>22</v>
      </c>
      <c r="L7">
        <v>40</v>
      </c>
      <c r="M7" t="s">
        <v>19</v>
      </c>
      <c r="N7" t="s">
        <v>20</v>
      </c>
    </row>
    <row r="8" spans="1:14">
      <c r="A8" t="str">
        <f>Hyperlink("https://www.diodes.com/part/view/PI6C4911504D2","PI6C4911504D2")</f>
        <v>PI6C4911504D2</v>
      </c>
      <c r="B8" t="str">
        <f>Hyperlink("https://www.diodes.com/assets/Datasheets/PI6C4911504D2.pdf","PI6C4911504D2 Datasheet")</f>
        <v>PI6C4911504D2 Datasheet</v>
      </c>
      <c r="C8" t="s">
        <v>32</v>
      </c>
      <c r="D8" t="s">
        <v>15</v>
      </c>
      <c r="E8" t="s">
        <v>16</v>
      </c>
      <c r="F8">
        <v>4</v>
      </c>
      <c r="G8" t="s">
        <v>17</v>
      </c>
      <c r="H8">
        <v>650</v>
      </c>
      <c r="I8">
        <v>0.03</v>
      </c>
      <c r="J8" t="s">
        <v>24</v>
      </c>
      <c r="K8" t="s">
        <v>30</v>
      </c>
      <c r="L8">
        <v>65</v>
      </c>
      <c r="M8" t="s">
        <v>19</v>
      </c>
      <c r="N8" t="s">
        <v>20</v>
      </c>
    </row>
    <row r="9" spans="1:14">
      <c r="A9" t="str">
        <f>Hyperlink("https://www.diodes.com/part/view/PI6C4911505","PI6C4911505")</f>
        <v>PI6C4911505</v>
      </c>
      <c r="B9" t="str">
        <f>Hyperlink("https://www.diodes.com/assets/Datasheets/PI6C4911505.pdf","PI6C4911505 Datasheet")</f>
        <v>PI6C4911505 Datasheet</v>
      </c>
      <c r="C9" t="s">
        <v>33</v>
      </c>
      <c r="D9" t="s">
        <v>15</v>
      </c>
      <c r="E9" t="s">
        <v>16</v>
      </c>
      <c r="F9">
        <v>5</v>
      </c>
      <c r="G9" t="s">
        <v>17</v>
      </c>
      <c r="H9">
        <v>1500</v>
      </c>
      <c r="I9">
        <v>0.03</v>
      </c>
      <c r="J9" t="s">
        <v>24</v>
      </c>
      <c r="K9" t="s">
        <v>34</v>
      </c>
      <c r="L9">
        <v>40</v>
      </c>
      <c r="M9" t="s">
        <v>19</v>
      </c>
      <c r="N9" t="s">
        <v>20</v>
      </c>
    </row>
    <row r="10" spans="1:14">
      <c r="A10" t="str">
        <f>Hyperlink("https://www.diodes.com/part/view/PI6C4911505-04","PI6C4911505-04")</f>
        <v>PI6C4911505-04</v>
      </c>
      <c r="B10" t="str">
        <f>Hyperlink("https://www.diodes.com/assets/Datasheets/PI6C4911505-04.pdf","PI6C4911505-04 Datasheet")</f>
        <v>PI6C4911505-04 Datasheet</v>
      </c>
      <c r="C10" t="s">
        <v>35</v>
      </c>
      <c r="D10" t="s">
        <v>15</v>
      </c>
      <c r="E10" t="s">
        <v>16</v>
      </c>
      <c r="F10">
        <v>5</v>
      </c>
      <c r="G10" t="s">
        <v>17</v>
      </c>
      <c r="H10">
        <v>1500</v>
      </c>
      <c r="I10">
        <v>0.03</v>
      </c>
      <c r="J10" t="s">
        <v>24</v>
      </c>
      <c r="K10" t="s">
        <v>30</v>
      </c>
      <c r="L10">
        <v>35</v>
      </c>
      <c r="M10" t="s">
        <v>19</v>
      </c>
      <c r="N10" t="s">
        <v>20</v>
      </c>
    </row>
    <row r="11" spans="1:14">
      <c r="A11" t="str">
        <f>Hyperlink("https://www.diodes.com/part/view/PI6C4911505-07","PI6C4911505-07")</f>
        <v>PI6C4911505-07</v>
      </c>
      <c r="B11" t="str">
        <f>Hyperlink("https://www.diodes.com/assets/Datasheets/PI6C4911505-07.pdf","PI6C4911505-07 Datasheet")</f>
        <v>PI6C4911505-07 Datasheet</v>
      </c>
      <c r="C11" t="s">
        <v>35</v>
      </c>
      <c r="D11" t="s">
        <v>15</v>
      </c>
      <c r="E11" t="s">
        <v>16</v>
      </c>
      <c r="F11">
        <v>5</v>
      </c>
      <c r="G11" t="s">
        <v>17</v>
      </c>
      <c r="H11">
        <v>1500</v>
      </c>
      <c r="I11">
        <v>0.03</v>
      </c>
      <c r="J11" t="s">
        <v>24</v>
      </c>
      <c r="K11" t="s">
        <v>36</v>
      </c>
      <c r="L11">
        <v>35</v>
      </c>
      <c r="M11" t="s">
        <v>19</v>
      </c>
      <c r="N11" t="s">
        <v>20</v>
      </c>
    </row>
    <row r="12" spans="1:14">
      <c r="A12" t="str">
        <f>Hyperlink("https://www.diodes.com/part/view/PI6C4911506","PI6C4911506")</f>
        <v>PI6C4911506</v>
      </c>
      <c r="B12" t="str">
        <f>Hyperlink("https://www.diodes.com/assets/Datasheets/PI6C4911506.pdf","PI6C4911506 Datasheet")</f>
        <v>PI6C4911506 Datasheet</v>
      </c>
      <c r="C12" t="s">
        <v>37</v>
      </c>
      <c r="D12" t="s">
        <v>15</v>
      </c>
      <c r="E12" t="s">
        <v>16</v>
      </c>
      <c r="F12">
        <v>6</v>
      </c>
      <c r="G12" t="s">
        <v>17</v>
      </c>
      <c r="H12">
        <v>1500</v>
      </c>
      <c r="I12">
        <v>0.03</v>
      </c>
      <c r="J12" t="s">
        <v>24</v>
      </c>
      <c r="K12" t="s">
        <v>30</v>
      </c>
      <c r="L12">
        <v>50</v>
      </c>
      <c r="M12" t="s">
        <v>19</v>
      </c>
      <c r="N12" t="s">
        <v>20</v>
      </c>
    </row>
    <row r="13" spans="1:14">
      <c r="A13" t="str">
        <f>Hyperlink("https://www.diodes.com/part/view/PI6C4911506-06","PI6C4911506-06")</f>
        <v>PI6C4911506-06</v>
      </c>
      <c r="B13" t="str">
        <f>Hyperlink("https://www.diodes.com/assets/Datasheets/PI6C4911506-06.pdf","PI6C4911506-06 Datasheet")</f>
        <v>PI6C4911506-06 Datasheet</v>
      </c>
      <c r="C13" t="s">
        <v>38</v>
      </c>
      <c r="D13" t="s">
        <v>15</v>
      </c>
      <c r="E13" t="s">
        <v>16</v>
      </c>
      <c r="F13">
        <v>6</v>
      </c>
      <c r="G13" t="s">
        <v>17</v>
      </c>
      <c r="H13">
        <v>1500</v>
      </c>
      <c r="I13">
        <v>0.03</v>
      </c>
      <c r="J13" t="s">
        <v>24</v>
      </c>
      <c r="K13" t="s">
        <v>34</v>
      </c>
      <c r="L13">
        <v>40</v>
      </c>
      <c r="M13" t="s">
        <v>19</v>
      </c>
      <c r="N13" t="s">
        <v>39</v>
      </c>
    </row>
    <row r="14" spans="1:14">
      <c r="A14" t="str">
        <f>Hyperlink("https://www.diodes.com/part/view/PI6C4911510","PI6C4911510")</f>
        <v>PI6C4911510</v>
      </c>
      <c r="B14" t="str">
        <f>Hyperlink("https://www.diodes.com/assets/Datasheets/PI6C4911510.pdf","PI6C4911510 Datasheet")</f>
        <v>PI6C4911510 Datasheet</v>
      </c>
      <c r="C14" t="s">
        <v>40</v>
      </c>
      <c r="D14" t="s">
        <v>15</v>
      </c>
      <c r="E14" t="s">
        <v>16</v>
      </c>
      <c r="F14">
        <v>10</v>
      </c>
      <c r="G14" t="s">
        <v>17</v>
      </c>
      <c r="H14">
        <v>1500</v>
      </c>
      <c r="I14">
        <v>0.03</v>
      </c>
      <c r="J14" t="s">
        <v>24</v>
      </c>
      <c r="K14" t="s">
        <v>34</v>
      </c>
      <c r="L14">
        <v>40</v>
      </c>
      <c r="M14" t="s">
        <v>19</v>
      </c>
      <c r="N14" t="s">
        <v>41</v>
      </c>
    </row>
    <row r="15" spans="1:14">
      <c r="A15" t="str">
        <f>Hyperlink("https://www.diodes.com/part/view/PI6C4911510-05","PI6C4911510-05")</f>
        <v>PI6C4911510-05</v>
      </c>
      <c r="B15" t="str">
        <f>Hyperlink("https://www.diodes.com/assets/Datasheets/PI6C4911510-05.pdf","PI6C4911510-05 Datasheet")</f>
        <v>PI6C4911510-05 Datasheet</v>
      </c>
      <c r="C15" t="s">
        <v>42</v>
      </c>
      <c r="D15" t="s">
        <v>15</v>
      </c>
      <c r="E15" t="s">
        <v>16</v>
      </c>
      <c r="F15">
        <v>10</v>
      </c>
      <c r="G15" t="s">
        <v>17</v>
      </c>
      <c r="H15">
        <v>1500</v>
      </c>
      <c r="I15">
        <v>0.03</v>
      </c>
      <c r="J15" t="s">
        <v>24</v>
      </c>
      <c r="K15" t="s">
        <v>36</v>
      </c>
      <c r="L15">
        <v>40</v>
      </c>
      <c r="M15" t="s">
        <v>19</v>
      </c>
      <c r="N15" t="s">
        <v>43</v>
      </c>
    </row>
    <row r="16" spans="1:14">
      <c r="A16" t="str">
        <f>Hyperlink("https://www.diodes.com/part/view/PI6C4921502TQ","PI6C4921502TQ")</f>
        <v>PI6C4921502TQ</v>
      </c>
      <c r="B16" t="str">
        <f>Hyperlink("https://www.diodes.com/assets/Datasheets/PI6C492150xTQ.pdf","PI6C492150xTQ Datasheet")</f>
        <v>PI6C492150xTQ Datasheet</v>
      </c>
      <c r="C16" t="s">
        <v>44</v>
      </c>
      <c r="D16" t="s">
        <v>45</v>
      </c>
      <c r="E16" t="s">
        <v>16</v>
      </c>
      <c r="F16">
        <v>2</v>
      </c>
      <c r="G16" t="s">
        <v>46</v>
      </c>
      <c r="H16">
        <v>1500</v>
      </c>
      <c r="I16" t="s">
        <v>47</v>
      </c>
      <c r="J16" t="s">
        <v>24</v>
      </c>
      <c r="K16" t="s">
        <v>48</v>
      </c>
      <c r="L16" t="s">
        <v>49</v>
      </c>
      <c r="M16" t="s">
        <v>50</v>
      </c>
      <c r="N16" t="s">
        <v>51</v>
      </c>
    </row>
    <row r="17" spans="1:14">
      <c r="A17" t="str">
        <f>Hyperlink("https://www.diodes.com/part/view/PI6C4921504TQ","PI6C4921504TQ")</f>
        <v>PI6C4921504TQ</v>
      </c>
      <c r="B17" t="str">
        <f>Hyperlink("https://www.diodes.com/assets/Datasheets/PI6C492150xTQ.pdf","PI6C492150xTQ Datasheet")</f>
        <v>PI6C492150xTQ Datasheet</v>
      </c>
      <c r="C17" t="s">
        <v>52</v>
      </c>
      <c r="D17" t="s">
        <v>45</v>
      </c>
      <c r="E17" t="s">
        <v>16</v>
      </c>
      <c r="F17">
        <v>4</v>
      </c>
      <c r="G17" t="s">
        <v>46</v>
      </c>
      <c r="H17">
        <v>1500</v>
      </c>
      <c r="I17" t="s">
        <v>47</v>
      </c>
      <c r="J17" t="s">
        <v>24</v>
      </c>
      <c r="K17" t="s">
        <v>48</v>
      </c>
      <c r="L17" t="s">
        <v>49</v>
      </c>
      <c r="M17" t="s">
        <v>50</v>
      </c>
      <c r="N17" t="s">
        <v>51</v>
      </c>
    </row>
    <row r="18" spans="1:14">
      <c r="A18" t="str">
        <f>Hyperlink("https://www.diodes.com/part/view/PI6C4921506","PI6C4921506")</f>
        <v>PI6C4921506</v>
      </c>
      <c r="B18" t="str">
        <f>Hyperlink("https://www.diodes.com/assets/Datasheets/PI6C4921506.pdf","PI6C4921506 Datasheet")</f>
        <v>PI6C4921506 Datasheet</v>
      </c>
      <c r="C18" t="s">
        <v>53</v>
      </c>
      <c r="D18" t="s">
        <v>15</v>
      </c>
      <c r="E18" t="s">
        <v>16</v>
      </c>
      <c r="F18">
        <v>6</v>
      </c>
      <c r="G18" t="s">
        <v>46</v>
      </c>
      <c r="H18">
        <v>1500</v>
      </c>
      <c r="I18">
        <v>0.03</v>
      </c>
      <c r="J18" t="s">
        <v>24</v>
      </c>
      <c r="K18" t="s">
        <v>34</v>
      </c>
      <c r="L18">
        <v>40</v>
      </c>
      <c r="M18" t="s">
        <v>19</v>
      </c>
      <c r="N18" t="s">
        <v>39</v>
      </c>
    </row>
    <row r="19" spans="1:14">
      <c r="A19" t="str">
        <f>Hyperlink("https://www.diodes.com/part/view/PI6C4931502-04","PI6C4931502-04")</f>
        <v>PI6C4931502-04</v>
      </c>
      <c r="B19" t="str">
        <f>Hyperlink("https://www.diodes.com/assets/Datasheets/PI6C4931502-04.pdf","PI6C4931502-04 Datasheet")</f>
        <v>PI6C4931502-04 Datasheet</v>
      </c>
      <c r="C19" t="s">
        <v>54</v>
      </c>
      <c r="D19" t="s">
        <v>15</v>
      </c>
      <c r="E19" t="s">
        <v>16</v>
      </c>
      <c r="F19">
        <v>2</v>
      </c>
      <c r="G19" t="s">
        <v>55</v>
      </c>
      <c r="H19">
        <v>250</v>
      </c>
      <c r="I19">
        <v>0.1</v>
      </c>
      <c r="J19" t="s">
        <v>24</v>
      </c>
      <c r="K19" t="s">
        <v>56</v>
      </c>
      <c r="L19">
        <v>40</v>
      </c>
      <c r="M19" t="s">
        <v>19</v>
      </c>
      <c r="N19" t="s">
        <v>57</v>
      </c>
    </row>
    <row r="20" spans="1:14">
      <c r="A20" t="str">
        <f>Hyperlink("https://www.diodes.com/part/view/PI6C4931504-04","PI6C4931504-04")</f>
        <v>PI6C4931504-04</v>
      </c>
      <c r="B20" t="str">
        <f>Hyperlink("https://www.diodes.com/assets/Datasheets/PI6C4931504-04.pdf","PI6C4931504-04 Datasheet")</f>
        <v>PI6C4931504-04 Datasheet</v>
      </c>
      <c r="C20" t="s">
        <v>58</v>
      </c>
      <c r="D20" t="s">
        <v>15</v>
      </c>
      <c r="E20" t="s">
        <v>16</v>
      </c>
      <c r="F20">
        <v>4</v>
      </c>
      <c r="G20" t="s">
        <v>55</v>
      </c>
      <c r="H20">
        <v>250</v>
      </c>
      <c r="I20">
        <v>0.1</v>
      </c>
      <c r="J20" t="s">
        <v>24</v>
      </c>
      <c r="K20" t="s">
        <v>56</v>
      </c>
      <c r="L20">
        <v>40</v>
      </c>
      <c r="M20" t="s">
        <v>19</v>
      </c>
      <c r="N20" t="s">
        <v>20</v>
      </c>
    </row>
    <row r="21" spans="1:14">
      <c r="A21" t="str">
        <f>Hyperlink("https://www.diodes.com/part/view/PI6C49S1504","PI6C49S1504")</f>
        <v>PI6C49S1504</v>
      </c>
      <c r="B21" t="str">
        <f>Hyperlink("https://www.diodes.com/assets/Datasheets/PI6C49S1504.pdf","PI6C49S1504 Datasheet")</f>
        <v>PI6C49S1504 Datasheet</v>
      </c>
      <c r="C21" t="s">
        <v>59</v>
      </c>
      <c r="D21" t="s">
        <v>15</v>
      </c>
      <c r="E21" t="s">
        <v>16</v>
      </c>
      <c r="F21">
        <v>4</v>
      </c>
      <c r="G21" t="s">
        <v>60</v>
      </c>
      <c r="H21">
        <v>1500</v>
      </c>
      <c r="I21">
        <v>0.03</v>
      </c>
      <c r="J21" t="s">
        <v>24</v>
      </c>
      <c r="K21" t="s">
        <v>34</v>
      </c>
      <c r="L21">
        <v>40</v>
      </c>
      <c r="M21" t="s">
        <v>19</v>
      </c>
      <c r="N21" t="s">
        <v>61</v>
      </c>
    </row>
    <row r="22" spans="1:14">
      <c r="A22" t="str">
        <f>Hyperlink("https://www.diodes.com/part/view/PI6C49S1504T","PI6C49S1504T")</f>
        <v>PI6C49S1504T</v>
      </c>
      <c r="B22" t="str">
        <f>Hyperlink("https://www.diodes.com/assets/Datasheets/PI6C49S1504T.pdf","PI6C49S1504T Datasheet")</f>
        <v>PI6C49S1504T Datasheet</v>
      </c>
      <c r="C22" t="s">
        <v>62</v>
      </c>
      <c r="D22" t="s">
        <v>15</v>
      </c>
      <c r="E22" t="s">
        <v>16</v>
      </c>
      <c r="F22">
        <v>4</v>
      </c>
      <c r="G22" t="s">
        <v>63</v>
      </c>
      <c r="H22">
        <v>1500</v>
      </c>
      <c r="I22">
        <v>0.03</v>
      </c>
      <c r="J22" t="s">
        <v>24</v>
      </c>
      <c r="K22" t="s">
        <v>64</v>
      </c>
      <c r="L22">
        <v>40</v>
      </c>
      <c r="M22" t="s">
        <v>19</v>
      </c>
      <c r="N22" t="s">
        <v>65</v>
      </c>
    </row>
    <row r="23" spans="1:14">
      <c r="A23" t="str">
        <f>Hyperlink("https://www.diodes.com/part/view/PI6C49S1506","PI6C49S1506")</f>
        <v>PI6C49S1506</v>
      </c>
      <c r="B23" t="str">
        <f>Hyperlink("https://www.diodes.com/assets/Datasheets/PI6C49S1506.pdf","PI6C49S1506 Datasheet")</f>
        <v>PI6C49S1506 Datasheet</v>
      </c>
      <c r="C23" t="s">
        <v>66</v>
      </c>
      <c r="D23" t="s">
        <v>15</v>
      </c>
      <c r="E23" t="s">
        <v>16</v>
      </c>
      <c r="F23">
        <v>6</v>
      </c>
      <c r="G23" t="s">
        <v>60</v>
      </c>
      <c r="H23">
        <v>1500</v>
      </c>
      <c r="I23">
        <v>0.03</v>
      </c>
      <c r="J23" t="s">
        <v>24</v>
      </c>
      <c r="K23" t="s">
        <v>34</v>
      </c>
      <c r="L23">
        <v>40</v>
      </c>
      <c r="M23" t="s">
        <v>19</v>
      </c>
      <c r="N23" t="s">
        <v>43</v>
      </c>
    </row>
    <row r="24" spans="1:14">
      <c r="A24" t="str">
        <f>Hyperlink("https://www.diodes.com/part/view/PI6C49S1510A","PI6C49S1510A")</f>
        <v>PI6C49S1510A</v>
      </c>
      <c r="B24" t="str">
        <f>Hyperlink("https://www.diodes.com/assets/Datasheets/PI6C49S1510A.pdf","PI6C49S1510A Datasheet")</f>
        <v>PI6C49S1510A Datasheet</v>
      </c>
      <c r="C24" t="s">
        <v>67</v>
      </c>
      <c r="D24" t="s">
        <v>15</v>
      </c>
      <c r="E24" t="s">
        <v>16</v>
      </c>
      <c r="F24">
        <v>10</v>
      </c>
      <c r="G24" t="s">
        <v>60</v>
      </c>
      <c r="H24">
        <v>1500</v>
      </c>
      <c r="I24">
        <v>0.02</v>
      </c>
      <c r="J24" t="s">
        <v>24</v>
      </c>
      <c r="K24" t="s">
        <v>34</v>
      </c>
      <c r="L24">
        <v>40</v>
      </c>
      <c r="M24" t="s">
        <v>68</v>
      </c>
      <c r="N24" t="s">
        <v>69</v>
      </c>
    </row>
    <row r="25" spans="1:14">
      <c r="A25" t="str">
        <f>Hyperlink("https://www.diodes.com/part/view/PI6C49S1510B","PI6C49S1510B")</f>
        <v>PI6C49S1510B</v>
      </c>
      <c r="B25" t="str">
        <f>Hyperlink("https://www.diodes.com/assets/Datasheets/PI6C49S1510B.pdf","PI6C49S1510B Datasheet")</f>
        <v>PI6C49S1510B Datasheet</v>
      </c>
      <c r="C25" t="s">
        <v>70</v>
      </c>
      <c r="D25" t="s">
        <v>15</v>
      </c>
      <c r="E25" t="s">
        <v>16</v>
      </c>
      <c r="F25">
        <v>10</v>
      </c>
      <c r="G25" t="s">
        <v>60</v>
      </c>
      <c r="H25">
        <v>1500</v>
      </c>
      <c r="I25">
        <v>0.02</v>
      </c>
      <c r="J25" t="s">
        <v>24</v>
      </c>
      <c r="K25" t="s">
        <v>34</v>
      </c>
      <c r="L25">
        <v>40</v>
      </c>
      <c r="M25" t="s">
        <v>19</v>
      </c>
      <c r="N25" t="s">
        <v>69</v>
      </c>
    </row>
    <row r="26" spans="1:14">
      <c r="A26" t="str">
        <f>Hyperlink("https://www.diodes.com/part/view/PI6C5912006","PI6C5912006")</f>
        <v>PI6C5912006</v>
      </c>
      <c r="B26" t="str">
        <f>Hyperlink("https://www.diodes.com/assets/Datasheets/PI6C5912006.pdf","PI6C5912006 Datasheet")</f>
        <v>PI6C5912006 Datasheet</v>
      </c>
      <c r="C26" t="s">
        <v>71</v>
      </c>
      <c r="D26" t="s">
        <v>15</v>
      </c>
      <c r="E26" t="s">
        <v>16</v>
      </c>
      <c r="F26">
        <v>6</v>
      </c>
      <c r="G26" t="s">
        <v>17</v>
      </c>
      <c r="H26">
        <v>2000</v>
      </c>
      <c r="I26">
        <v>0.01</v>
      </c>
      <c r="J26" t="s">
        <v>24</v>
      </c>
      <c r="K26" t="s">
        <v>36</v>
      </c>
      <c r="L26">
        <v>30</v>
      </c>
      <c r="M26" t="s">
        <v>19</v>
      </c>
      <c r="N26" t="s">
        <v>65</v>
      </c>
    </row>
    <row r="27" spans="1:14">
      <c r="A27" t="str">
        <f>Hyperlink("https://www.diodes.com/part/view/PI6C5912012","PI6C5912012")</f>
        <v>PI6C5912012</v>
      </c>
      <c r="B27" t="str">
        <f>Hyperlink("https://www.diodes.com/assets/Datasheets/PI6C5912012.pdf","PI6C5912012 Datasheet")</f>
        <v>PI6C5912012 Datasheet</v>
      </c>
      <c r="C27" t="s">
        <v>72</v>
      </c>
      <c r="D27" t="s">
        <v>15</v>
      </c>
      <c r="E27" t="s">
        <v>16</v>
      </c>
      <c r="F27">
        <v>12</v>
      </c>
      <c r="G27" t="s">
        <v>17</v>
      </c>
      <c r="H27">
        <v>2000</v>
      </c>
      <c r="I27">
        <v>0.01</v>
      </c>
      <c r="J27" t="s">
        <v>24</v>
      </c>
      <c r="K27" t="s">
        <v>36</v>
      </c>
      <c r="L27">
        <v>30</v>
      </c>
      <c r="M27" t="s">
        <v>19</v>
      </c>
      <c r="N27" t="s">
        <v>73</v>
      </c>
    </row>
    <row r="28" spans="1:14">
      <c r="A28" t="str">
        <f>Hyperlink("https://www.diodes.com/part/view/PI6C5912016","PI6C5912016")</f>
        <v>PI6C5912016</v>
      </c>
      <c r="B28" t="str">
        <f>Hyperlink("https://www.diodes.com/assets/Datasheets/PI6C5912016.pdf","PI6C5912016 Datasheet")</f>
        <v>PI6C5912016 Datasheet</v>
      </c>
      <c r="C28" t="s">
        <v>74</v>
      </c>
      <c r="D28" t="s">
        <v>15</v>
      </c>
      <c r="E28" t="s">
        <v>16</v>
      </c>
      <c r="F28">
        <v>16</v>
      </c>
      <c r="G28" t="s">
        <v>17</v>
      </c>
      <c r="H28">
        <v>2000</v>
      </c>
      <c r="I28">
        <v>0.01</v>
      </c>
      <c r="J28" t="s">
        <v>24</v>
      </c>
      <c r="K28" t="s">
        <v>36</v>
      </c>
      <c r="L28">
        <v>30</v>
      </c>
      <c r="M28" t="s">
        <v>19</v>
      </c>
      <c r="N28" t="s">
        <v>69</v>
      </c>
    </row>
    <row r="29" spans="1:14">
      <c r="A29" t="str">
        <f>Hyperlink("https://www.diodes.com/part/view/PI6C5912016-01","PI6C5912016-01")</f>
        <v>PI6C5912016-01</v>
      </c>
      <c r="B29" t="str">
        <f>Hyperlink("https://www.diodes.com/assets/Datasheets/PI6C5912016-01.pdf","PI6C5912016-01 Datasheet")</f>
        <v>PI6C5912016-01 Datasheet</v>
      </c>
      <c r="C29" t="s">
        <v>74</v>
      </c>
      <c r="D29" t="s">
        <v>15</v>
      </c>
      <c r="E29" t="s">
        <v>16</v>
      </c>
      <c r="F29">
        <v>16</v>
      </c>
      <c r="G29" t="s">
        <v>17</v>
      </c>
      <c r="H29">
        <v>2000</v>
      </c>
      <c r="I29">
        <v>0.01</v>
      </c>
      <c r="J29" t="s">
        <v>24</v>
      </c>
      <c r="K29" t="s">
        <v>36</v>
      </c>
      <c r="L29">
        <v>30</v>
      </c>
      <c r="M29" t="s">
        <v>19</v>
      </c>
      <c r="N29" t="s">
        <v>75</v>
      </c>
    </row>
    <row r="30" spans="1:14">
      <c r="A30" t="str">
        <f>Hyperlink("https://www.diodes.com/part/view/PI6C5913004","PI6C5913004")</f>
        <v>PI6C5913004</v>
      </c>
      <c r="B30" t="str">
        <f>Hyperlink("https://www.diodes.com/assets/Datasheets/PI6C5913004.pdf","PI6C5913004 Datasheet")</f>
        <v>PI6C5913004 Datasheet</v>
      </c>
      <c r="C30" t="s">
        <v>76</v>
      </c>
      <c r="D30" t="s">
        <v>15</v>
      </c>
      <c r="E30" t="s">
        <v>16</v>
      </c>
      <c r="F30">
        <v>4</v>
      </c>
      <c r="G30" t="s">
        <v>17</v>
      </c>
      <c r="H30">
        <v>3000</v>
      </c>
      <c r="I30">
        <v>0.02</v>
      </c>
      <c r="J30" t="s">
        <v>24</v>
      </c>
      <c r="K30" t="s">
        <v>30</v>
      </c>
      <c r="L30">
        <v>20</v>
      </c>
      <c r="M30" t="s">
        <v>19</v>
      </c>
      <c r="N30" t="s">
        <v>27</v>
      </c>
    </row>
    <row r="31" spans="1:14">
      <c r="A31" t="str">
        <f>Hyperlink("https://www.diodes.com/part/view/PI6C5913004-01","PI6C5913004-01")</f>
        <v>PI6C5913004-01</v>
      </c>
      <c r="B31" t="str">
        <f>Hyperlink("https://www.diodes.com/assets/Datasheets/PI6C5913004-01.pdf","PI6C5913004-01 Datasheet")</f>
        <v>PI6C5913004-01 Datasheet</v>
      </c>
      <c r="C31" t="s">
        <v>76</v>
      </c>
      <c r="D31" t="s">
        <v>15</v>
      </c>
      <c r="E31" t="s">
        <v>16</v>
      </c>
      <c r="F31">
        <v>4</v>
      </c>
      <c r="G31" t="s">
        <v>17</v>
      </c>
      <c r="H31">
        <v>3000</v>
      </c>
      <c r="I31">
        <v>0.02</v>
      </c>
      <c r="J31" t="s">
        <v>24</v>
      </c>
      <c r="K31" t="s">
        <v>30</v>
      </c>
      <c r="L31">
        <v>20</v>
      </c>
      <c r="M31" t="s">
        <v>19</v>
      </c>
      <c r="N31" t="s">
        <v>27</v>
      </c>
    </row>
    <row r="32" spans="1:14">
      <c r="A32" t="str">
        <f>Hyperlink("https://www.diodes.com/part/view/PI6C5916004","PI6C5916004")</f>
        <v>PI6C5916004</v>
      </c>
      <c r="B32" t="str">
        <f>Hyperlink("https://www.diodes.com/assets/Datasheets/PI6C5916004.pdf","PI6C5916004 Datasheet")</f>
        <v>PI6C5916004 Datasheet</v>
      </c>
      <c r="C32" t="s">
        <v>77</v>
      </c>
      <c r="D32" t="s">
        <v>15</v>
      </c>
      <c r="E32" t="s">
        <v>16</v>
      </c>
      <c r="F32">
        <v>4</v>
      </c>
      <c r="G32" t="s">
        <v>17</v>
      </c>
      <c r="H32">
        <v>6000</v>
      </c>
      <c r="I32">
        <v>0.01</v>
      </c>
      <c r="J32" t="s">
        <v>24</v>
      </c>
      <c r="K32" t="s">
        <v>30</v>
      </c>
      <c r="L32">
        <v>30</v>
      </c>
      <c r="M32" t="s">
        <v>19</v>
      </c>
      <c r="N32" t="s">
        <v>27</v>
      </c>
    </row>
    <row r="33" spans="1:14">
      <c r="A33" t="str">
        <f>Hyperlink("https://www.diodes.com/part/view/PI6C5921512","PI6C5921512")</f>
        <v>PI6C5921512</v>
      </c>
      <c r="B33" t="str">
        <f>Hyperlink("https://www.diodes.com/assets/Datasheets/PI6C5921512.pdf","PI6C5921512 Datasheet")</f>
        <v>PI6C5921512 Datasheet</v>
      </c>
      <c r="C33" t="s">
        <v>78</v>
      </c>
      <c r="D33" t="s">
        <v>15</v>
      </c>
      <c r="E33" t="s">
        <v>16</v>
      </c>
      <c r="F33">
        <v>12</v>
      </c>
      <c r="G33" t="s">
        <v>46</v>
      </c>
      <c r="H33">
        <v>1500</v>
      </c>
      <c r="I33">
        <v>0.01</v>
      </c>
      <c r="J33" t="s">
        <v>24</v>
      </c>
      <c r="K33" t="s">
        <v>36</v>
      </c>
      <c r="L33">
        <v>40</v>
      </c>
      <c r="M33" t="s">
        <v>19</v>
      </c>
      <c r="N33" t="s">
        <v>73</v>
      </c>
    </row>
    <row r="34" spans="1:14">
      <c r="A34" t="str">
        <f>Hyperlink("https://www.diodes.com/part/view/PI6C5921516","PI6C5921516")</f>
        <v>PI6C5921516</v>
      </c>
      <c r="B34" t="str">
        <f>Hyperlink("https://www.diodes.com/assets/Datasheets/PI6C5921516.pdf","PI6C5921516 Datasheet")</f>
        <v>PI6C5921516 Datasheet</v>
      </c>
      <c r="C34" t="s">
        <v>79</v>
      </c>
      <c r="D34" t="s">
        <v>15</v>
      </c>
      <c r="E34" t="s">
        <v>16</v>
      </c>
      <c r="F34">
        <v>16</v>
      </c>
      <c r="G34" t="s">
        <v>46</v>
      </c>
      <c r="H34">
        <v>1500</v>
      </c>
      <c r="I34">
        <v>0.01</v>
      </c>
      <c r="J34" t="s">
        <v>24</v>
      </c>
      <c r="K34" t="s">
        <v>36</v>
      </c>
      <c r="L34">
        <v>40</v>
      </c>
      <c r="M34" t="s">
        <v>19</v>
      </c>
      <c r="N34" t="s">
        <v>69</v>
      </c>
    </row>
    <row r="35" spans="1:14">
      <c r="A35" t="str">
        <f>Hyperlink("https://www.diodes.com/part/view/PI6C5922504","PI6C5922504")</f>
        <v>PI6C5922504</v>
      </c>
      <c r="B35" t="str">
        <f>Hyperlink("https://www.diodes.com/assets/Datasheets/PI6C5922504.pdf","PI6C5922504 Datasheet")</f>
        <v>PI6C5922504 Datasheet</v>
      </c>
      <c r="C35" t="s">
        <v>80</v>
      </c>
      <c r="D35" t="s">
        <v>15</v>
      </c>
      <c r="E35" t="s">
        <v>16</v>
      </c>
      <c r="F35">
        <v>4</v>
      </c>
      <c r="G35" t="s">
        <v>46</v>
      </c>
      <c r="H35">
        <v>2500</v>
      </c>
      <c r="I35">
        <v>0.05</v>
      </c>
      <c r="J35" t="s">
        <v>24</v>
      </c>
      <c r="K35" t="s">
        <v>30</v>
      </c>
      <c r="L35">
        <v>20</v>
      </c>
      <c r="M35" t="s">
        <v>19</v>
      </c>
      <c r="N35" t="s">
        <v>27</v>
      </c>
    </row>
    <row r="36" spans="1:14">
      <c r="A36" t="str">
        <f>Hyperlink("https://www.diodes.com/part/view/PI6C5946002","PI6C5946002")</f>
        <v>PI6C5946002</v>
      </c>
      <c r="B36" t="str">
        <f>Hyperlink("https://www.diodes.com/assets/Datasheets/PI6C5946002.pdf","PI6C5946002 Datasheet")</f>
        <v>PI6C5946002 Datasheet</v>
      </c>
      <c r="C36" t="s">
        <v>81</v>
      </c>
      <c r="D36" t="s">
        <v>15</v>
      </c>
      <c r="E36" t="s">
        <v>16</v>
      </c>
      <c r="F36">
        <v>2</v>
      </c>
      <c r="G36" t="s">
        <v>82</v>
      </c>
      <c r="H36">
        <v>6000</v>
      </c>
      <c r="I36">
        <v>0.04</v>
      </c>
      <c r="J36" t="s">
        <v>24</v>
      </c>
      <c r="K36" t="s">
        <v>30</v>
      </c>
      <c r="L36">
        <v>20</v>
      </c>
      <c r="M36" t="s">
        <v>19</v>
      </c>
      <c r="N36" t="s">
        <v>27</v>
      </c>
    </row>
    <row r="37" spans="1:14">
      <c r="A37" t="str">
        <f>Hyperlink("https://www.diodes.com/part/view/PI6C5946004","PI6C5946004")</f>
        <v>PI6C5946004</v>
      </c>
      <c r="B37" t="str">
        <f>Hyperlink("https://www.diodes.com/assets/Datasheets/PI6C5946004.pdf","PI6C5946004 Datasheet")</f>
        <v>PI6C5946004 Datasheet</v>
      </c>
      <c r="C37" t="s">
        <v>83</v>
      </c>
      <c r="D37" t="s">
        <v>15</v>
      </c>
      <c r="E37" t="s">
        <v>16</v>
      </c>
      <c r="F37">
        <v>4</v>
      </c>
      <c r="G37" t="s">
        <v>82</v>
      </c>
      <c r="H37">
        <v>6000</v>
      </c>
      <c r="I37">
        <v>0.04</v>
      </c>
      <c r="J37" t="s">
        <v>24</v>
      </c>
      <c r="K37" t="s">
        <v>30</v>
      </c>
      <c r="L37">
        <v>20</v>
      </c>
      <c r="M37" t="s">
        <v>19</v>
      </c>
      <c r="N37" t="s">
        <v>27</v>
      </c>
    </row>
    <row r="38" spans="1:14">
      <c r="A38" t="str">
        <f>Hyperlink("https://www.diodes.com/part/view/PI6C59S6005","PI6C59S6005")</f>
        <v>PI6C59S6005</v>
      </c>
      <c r="B38" t="str">
        <f>Hyperlink("https://www.diodes.com/assets/Datasheets/PI6C59S6005.pdf","PI6C59S6005 Datasheet")</f>
        <v>PI6C59S6005 Datasheet</v>
      </c>
      <c r="C38" t="s">
        <v>84</v>
      </c>
      <c r="D38" t="s">
        <v>15</v>
      </c>
      <c r="E38" t="s">
        <v>16</v>
      </c>
      <c r="F38">
        <v>5</v>
      </c>
      <c r="G38" t="s">
        <v>29</v>
      </c>
      <c r="H38">
        <v>6000</v>
      </c>
      <c r="I38">
        <v>0.01</v>
      </c>
      <c r="J38" t="s">
        <v>24</v>
      </c>
      <c r="K38" t="s">
        <v>30</v>
      </c>
      <c r="L38">
        <v>30</v>
      </c>
      <c r="M38" t="s">
        <v>19</v>
      </c>
      <c r="N38" t="s">
        <v>85</v>
      </c>
    </row>
    <row r="39" spans="1:14">
      <c r="A39" t="str">
        <f>Hyperlink("https://www.diodes.com/part/view/PI6CBF18501","PI6CBF18501")</f>
        <v>PI6CBF18501</v>
      </c>
      <c r="B39" t="str">
        <f>Hyperlink("https://www.diodes.com/assets/Datasheets/PI6CBF18501.pdf","PI6CBF18501 Datasheet")</f>
        <v>PI6CBF18501 Datasheet</v>
      </c>
      <c r="C39" t="s">
        <v>86</v>
      </c>
      <c r="D39" t="s">
        <v>15</v>
      </c>
      <c r="E39" t="s">
        <v>16</v>
      </c>
      <c r="F39">
        <v>5</v>
      </c>
      <c r="G39" t="s">
        <v>55</v>
      </c>
      <c r="H39">
        <v>250</v>
      </c>
      <c r="I39">
        <v>0.03</v>
      </c>
      <c r="J39">
        <v>1.8</v>
      </c>
      <c r="K39" t="s">
        <v>55</v>
      </c>
      <c r="L39">
        <v>50</v>
      </c>
      <c r="M39" t="s">
        <v>19</v>
      </c>
      <c r="N39" t="s">
        <v>87</v>
      </c>
    </row>
  </sheetData>
  <hyperlinks>
    <hyperlink ref="A2" r:id="rId_hyperlink_1" tooltip="PI6C48535-01B" display="PI6C48535-01B"/>
    <hyperlink ref="B2" r:id="rId_hyperlink_2" tooltip="PI6C48535-01B Datasheet" display="PI6C48535-01B Datasheet"/>
    <hyperlink ref="A3" r:id="rId_hyperlink_3" tooltip="PI6C48535-11B" display="PI6C48535-11B"/>
    <hyperlink ref="B3" r:id="rId_hyperlink_4" tooltip="PI6C48535-11B Datasheet" display="PI6C48535-11B Datasheet"/>
    <hyperlink ref="A4" r:id="rId_hyperlink_5" tooltip="PI6C48535-11C" display="PI6C48535-11C"/>
    <hyperlink ref="B4" r:id="rId_hyperlink_6" tooltip="PI6C48535-11C Datasheet" display="PI6C48535-11C Datasheet"/>
    <hyperlink ref="A5" r:id="rId_hyperlink_7" tooltip="PI6C4911502D" display="PI6C4911502D"/>
    <hyperlink ref="B5" r:id="rId_hyperlink_8" tooltip="PI6C4911502D Datasheet" display="PI6C4911502D Datasheet"/>
    <hyperlink ref="A6" r:id="rId_hyperlink_9" tooltip="PI6C4911504-01" display="PI6C4911504-01"/>
    <hyperlink ref="B6" r:id="rId_hyperlink_10" tooltip="PI6C4911504-01 Datasheet" display="PI6C4911504-01 Datasheet"/>
    <hyperlink ref="A7" r:id="rId_hyperlink_11" tooltip="PI6C4911504-03" display="PI6C4911504-03"/>
    <hyperlink ref="B7" r:id="rId_hyperlink_12" tooltip="PI6C4911504-03 Datasheet" display="PI6C4911504-03 Datasheet"/>
    <hyperlink ref="A8" r:id="rId_hyperlink_13" tooltip="PI6C4911504D2" display="PI6C4911504D2"/>
    <hyperlink ref="B8" r:id="rId_hyperlink_14" tooltip="PI6C4911504D2 Datasheet" display="PI6C4911504D2 Datasheet"/>
    <hyperlink ref="A9" r:id="rId_hyperlink_15" tooltip="PI6C4911505" display="PI6C4911505"/>
    <hyperlink ref="B9" r:id="rId_hyperlink_16" tooltip="PI6C4911505 Datasheet" display="PI6C4911505 Datasheet"/>
    <hyperlink ref="A10" r:id="rId_hyperlink_17" tooltip="PI6C4911505-04" display="PI6C4911505-04"/>
    <hyperlink ref="B10" r:id="rId_hyperlink_18" tooltip="PI6C4911505-04 Datasheet" display="PI6C4911505-04 Datasheet"/>
    <hyperlink ref="A11" r:id="rId_hyperlink_19" tooltip="PI6C4911505-07" display="PI6C4911505-07"/>
    <hyperlink ref="B11" r:id="rId_hyperlink_20" tooltip="PI6C4911505-07 Datasheet" display="PI6C4911505-07 Datasheet"/>
    <hyperlink ref="A12" r:id="rId_hyperlink_21" tooltip="PI6C4911506" display="PI6C4911506"/>
    <hyperlink ref="B12" r:id="rId_hyperlink_22" tooltip="PI6C4911506 Datasheet" display="PI6C4911506 Datasheet"/>
    <hyperlink ref="A13" r:id="rId_hyperlink_23" tooltip="PI6C4911506-06" display="PI6C4911506-06"/>
    <hyperlink ref="B13" r:id="rId_hyperlink_24" tooltip="PI6C4911506-06 Datasheet" display="PI6C4911506-06 Datasheet"/>
    <hyperlink ref="A14" r:id="rId_hyperlink_25" tooltip="PI6C4911510" display="PI6C4911510"/>
    <hyperlink ref="B14" r:id="rId_hyperlink_26" tooltip="PI6C4911510 Datasheet" display="PI6C4911510 Datasheet"/>
    <hyperlink ref="A15" r:id="rId_hyperlink_27" tooltip="PI6C4911510-05" display="PI6C4911510-05"/>
    <hyperlink ref="B15" r:id="rId_hyperlink_28" tooltip="PI6C4911510-05 Datasheet" display="PI6C4911510-05 Datasheet"/>
    <hyperlink ref="A16" r:id="rId_hyperlink_29" tooltip="PI6C4921502TQ" display="PI6C4921502TQ"/>
    <hyperlink ref="B16" r:id="rId_hyperlink_30" tooltip="PI6C492150xTQ Datasheet" display="PI6C492150xTQ Datasheet"/>
    <hyperlink ref="A17" r:id="rId_hyperlink_31" tooltip="PI6C4921504TQ" display="PI6C4921504TQ"/>
    <hyperlink ref="B17" r:id="rId_hyperlink_32" tooltip="PI6C492150xTQ Datasheet" display="PI6C492150xTQ Datasheet"/>
    <hyperlink ref="A18" r:id="rId_hyperlink_33" tooltip="PI6C4921506" display="PI6C4921506"/>
    <hyperlink ref="B18" r:id="rId_hyperlink_34" tooltip="PI6C4921506 Datasheet" display="PI6C4921506 Datasheet"/>
    <hyperlink ref="A19" r:id="rId_hyperlink_35" tooltip="PI6C4931502-04" display="PI6C4931502-04"/>
    <hyperlink ref="B19" r:id="rId_hyperlink_36" tooltip="PI6C4931502-04 Datasheet" display="PI6C4931502-04 Datasheet"/>
    <hyperlink ref="A20" r:id="rId_hyperlink_37" tooltip="PI6C4931504-04" display="PI6C4931504-04"/>
    <hyperlink ref="B20" r:id="rId_hyperlink_38" tooltip="PI6C4931504-04 Datasheet" display="PI6C4931504-04 Datasheet"/>
    <hyperlink ref="A21" r:id="rId_hyperlink_39" tooltip="PI6C49S1504" display="PI6C49S1504"/>
    <hyperlink ref="B21" r:id="rId_hyperlink_40" tooltip="PI6C49S1504 Datasheet" display="PI6C49S1504 Datasheet"/>
    <hyperlink ref="A22" r:id="rId_hyperlink_41" tooltip="PI6C49S1504T" display="PI6C49S1504T"/>
    <hyperlink ref="B22" r:id="rId_hyperlink_42" tooltip="PI6C49S1504T Datasheet" display="PI6C49S1504T Datasheet"/>
    <hyperlink ref="A23" r:id="rId_hyperlink_43" tooltip="PI6C49S1506" display="PI6C49S1506"/>
    <hyperlink ref="B23" r:id="rId_hyperlink_44" tooltip="PI6C49S1506 Datasheet" display="PI6C49S1506 Datasheet"/>
    <hyperlink ref="A24" r:id="rId_hyperlink_45" tooltip="PI6C49S1510A" display="PI6C49S1510A"/>
    <hyperlink ref="B24" r:id="rId_hyperlink_46" tooltip="PI6C49S1510A Datasheet" display="PI6C49S1510A Datasheet"/>
    <hyperlink ref="A25" r:id="rId_hyperlink_47" tooltip="PI6C49S1510B" display="PI6C49S1510B"/>
    <hyperlink ref="B25" r:id="rId_hyperlink_48" tooltip="PI6C49S1510B Datasheet" display="PI6C49S1510B Datasheet"/>
    <hyperlink ref="A26" r:id="rId_hyperlink_49" tooltip="PI6C5912006" display="PI6C5912006"/>
    <hyperlink ref="B26" r:id="rId_hyperlink_50" tooltip="PI6C5912006 Datasheet" display="PI6C5912006 Datasheet"/>
    <hyperlink ref="A27" r:id="rId_hyperlink_51" tooltip="PI6C5912012" display="PI6C5912012"/>
    <hyperlink ref="B27" r:id="rId_hyperlink_52" tooltip="PI6C5912012 Datasheet" display="PI6C5912012 Datasheet"/>
    <hyperlink ref="A28" r:id="rId_hyperlink_53" tooltip="PI6C5912016" display="PI6C5912016"/>
    <hyperlink ref="B28" r:id="rId_hyperlink_54" tooltip="PI6C5912016 Datasheet" display="PI6C5912016 Datasheet"/>
    <hyperlink ref="A29" r:id="rId_hyperlink_55" tooltip="PI6C5912016-01" display="PI6C5912016-01"/>
    <hyperlink ref="B29" r:id="rId_hyperlink_56" tooltip="PI6C5912016-01 Datasheet" display="PI6C5912016-01 Datasheet"/>
    <hyperlink ref="A30" r:id="rId_hyperlink_57" tooltip="PI6C5913004" display="PI6C5913004"/>
    <hyperlink ref="B30" r:id="rId_hyperlink_58" tooltip="PI6C5913004 Datasheet" display="PI6C5913004 Datasheet"/>
    <hyperlink ref="A31" r:id="rId_hyperlink_59" tooltip="PI6C5913004-01" display="PI6C5913004-01"/>
    <hyperlink ref="B31" r:id="rId_hyperlink_60" tooltip="PI6C5913004-01 Datasheet" display="PI6C5913004-01 Datasheet"/>
    <hyperlink ref="A32" r:id="rId_hyperlink_61" tooltip="PI6C5916004" display="PI6C5916004"/>
    <hyperlink ref="B32" r:id="rId_hyperlink_62" tooltip="PI6C5916004 Datasheet" display="PI6C5916004 Datasheet"/>
    <hyperlink ref="A33" r:id="rId_hyperlink_63" tooltip="PI6C5921512" display="PI6C5921512"/>
    <hyperlink ref="B33" r:id="rId_hyperlink_64" tooltip="PI6C5921512 Datasheet" display="PI6C5921512 Datasheet"/>
    <hyperlink ref="A34" r:id="rId_hyperlink_65" tooltip="PI6C5921516" display="PI6C5921516"/>
    <hyperlink ref="B34" r:id="rId_hyperlink_66" tooltip="PI6C5921516 Datasheet" display="PI6C5921516 Datasheet"/>
    <hyperlink ref="A35" r:id="rId_hyperlink_67" tooltip="PI6C5922504" display="PI6C5922504"/>
    <hyperlink ref="B35" r:id="rId_hyperlink_68" tooltip="PI6C5922504 Datasheet" display="PI6C5922504 Datasheet"/>
    <hyperlink ref="A36" r:id="rId_hyperlink_69" tooltip="PI6C5946002" display="PI6C5946002"/>
    <hyperlink ref="B36" r:id="rId_hyperlink_70" tooltip="PI6C5946002 Datasheet" display="PI6C5946002 Datasheet"/>
    <hyperlink ref="A37" r:id="rId_hyperlink_71" tooltip="PI6C5946004" display="PI6C5946004"/>
    <hyperlink ref="B37" r:id="rId_hyperlink_72" tooltip="PI6C5946004 Datasheet" display="PI6C5946004 Datasheet"/>
    <hyperlink ref="A38" r:id="rId_hyperlink_73" tooltip="PI6C59S6005" display="PI6C59S6005"/>
    <hyperlink ref="B38" r:id="rId_hyperlink_74" tooltip="PI6C59S6005 Datasheet" display="PI6C59S6005 Datasheet"/>
    <hyperlink ref="A39" r:id="rId_hyperlink_75" tooltip="PI6CBF18501" display="PI6CBF18501"/>
    <hyperlink ref="B39" r:id="rId_hyperlink_76" tooltip="PI6CBF18501 Datasheet" display="PI6CBF1850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2024-03-28T23:27:05-05:00</dcterms:created>
  <dcterms:modified xsi:type="dcterms:W3CDTF">2024-03-28T23:27:05-05:00</dcterms:modified>
  <dc:title>Untitled Spreadsheet</dc:title>
  <dc:description/>
  <dc:subject/>
  <cp:keywords/>
  <cp:category/>
</cp:coreProperties>
</file>