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<sst xmlns="http://schemas.openxmlformats.org/spreadsheetml/2006/main" uniqueCount="123">
  <si>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</si>
  <si>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</si>
  <si>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</si>
  <si>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</si>
  <si>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</si>
  <si>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</si>
  <si>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</si>
  <si>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</si>
  <si>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</si>
  <si>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</si>
  <si>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</si>
  <si>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</si>
  <si>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</si>
  <si>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</si>
  <si>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</si>
  <si>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</si>
  <si>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12 Gbps,1-Lane (2-Channel), Differential 2:1 Mux/DeMux. 3.3V</t>
  </si>
  <si>
    <t>Standard</t>
  </si>
  <si>
    <t>Analog</t>
  </si>
  <si>
    <t>Mux, 2:1: 2-Differential Channel</t>
  </si>
  <si>
    <t>N/A</t>
  </si>
  <si>
    <t>Differential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</si>
  <si>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</si>
  <si>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</si>
  <si>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</si>
  <si>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</si>
  <si>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</si>
  <si>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3.0, 1-Lane (2-Channel), Differential 2-Lane Exchange (2x2 Matrix) Switch. 3.3V</t>
  </si>
  <si>
    <t>PCIe 3.0, 2-Lane (4-Channel), Differential 2:1 Mux/DeMux. 3.3V</t>
  </si>
  <si>
    <t>PCIe 3.0, 2-Lane (4-Channel), Differential 2-Lane Exchange (2x2 Matrix) Switch.</t>
  </si>
  <si>
    <t>Crossbar</t>
  </si>
  <si>
    <t>Dual SPDT for USB 2.0 HS Compliance and Flow Through Pinout</t>
  </si>
  <si>
    <t>1-Differential Channel 2:1</t>
  </si>
  <si>
    <t>Differential and Single Ended</t>
  </si>
  <si>
    <t>SPDT</t>
  </si>
  <si>
    <t>TQFN (ZL10)  MSL1 PPF, U-QFN1418-10</t>
  </si>
  <si>
    <t>Dual SPDT for USB 2.0 HS Compliance and Flow Through Pinout with 5V Protection</t>
  </si>
  <si>
    <t>Digital</t>
  </si>
  <si>
    <t>TQFN (ZL10)  MSL1 PPF</t>
  </si>
  <si>
    <t>Dual SPDT for USB 2.0 HS Compliance and Flow Through Pinout with 5V protection</t>
  </si>
  <si>
    <t>X2QFN (XUC10)  MSL1  PPF</t>
  </si>
  <si>
    <t>Dual SPST USB 2.0 Switch with VBUS Short Protection.</t>
  </si>
  <si>
    <t>SPDT or 1:2 DeMux or 2:1 Mux</t>
  </si>
  <si>
    <t>Support for MHL</t>
  </si>
  <si>
    <t>3.3V, 2-Channel, 4:1 Mux USB 2.0 Switch</t>
  </si>
  <si>
    <t>Mux: 4-Channel, 4:1</t>
  </si>
  <si>
    <t>SP4T</t>
  </si>
  <si>
    <t>TSSOP (L16)  MSL1  Sn, W-QFN3545-20 (ZH20)</t>
  </si>
  <si>
    <t>USB 2.0 High-Speed (480Mbps) Switch with 5V Protection</t>
  </si>
  <si>
    <t>1 Differential Channel 2:1</t>
  </si>
  <si>
    <t>No</t>
  </si>
  <si>
    <t>UDFN ( ZW10 ) MSL 1 PPF, UQFN ( ZUA10 ) MSL 1 PPF, U-DFN3030-10</t>
  </si>
  <si>
    <t>High-Speed USB2.0 1:2 Multiplexer/DeMultiplexer Switch with Signal Enable</t>
  </si>
  <si>
    <t>Automotive</t>
  </si>
  <si>
    <t>UQFN ( ZUA10 ) MSL 1 PPF</t>
  </si>
  <si>
    <t>2:1 MUX/DeMux 3.3V USB 3.2 Gen 1 Switch</t>
  </si>
  <si>
    <t>2:1 Mux/Demux</t>
  </si>
  <si>
    <t>None</t>
  </si>
  <si>
    <t>TQFN (ZB20)  MSL1 Sn</t>
  </si>
  <si>
    <t>USB 3.2 Gen1/DP1.2 Crossbar Switch for Type-C</t>
  </si>
  <si>
    <t>6:4/4:6 Differential Channel Crossbar Mux/DeMux</t>
  </si>
  <si>
    <t>Mux, DeMux</t>
  </si>
  <si>
    <t xml:space="preserve">W-QFN3060-40 (ZLC40) MSL1, TQFN (ZL40) MSL1 </t>
  </si>
  <si>
    <t>UQFN ( ZUA10 ) MSL 1 PPF, U-QFN1418-10</t>
  </si>
  <si>
    <t>High-Speed USB2.0 1:1 Multiplexer/DeMultiplexer Switch with Signal Enable</t>
  </si>
  <si>
    <t>SPST</t>
  </si>
  <si>
    <t>UQFN (ZUA8)</t>
  </si>
  <si>
    <t>USB 3.2 Gen 2/Display Port 1.4 Crossbar Switch for Type-C</t>
  </si>
  <si>
    <t>W-QFN3060-40 (ZLC40) MSL1, U-QFN3050-40 (ZTFA40) MSL1</t>
  </si>
  <si>
    <t>USB 3.2 Gen 2/Display Port 2.1 UHBR10 Crossbar Switch for Type-C</t>
  </si>
  <si>
    <t>10Gbps USB Type-C DP2.1/USB3 6:4 Crossbar Switch</t>
  </si>
  <si>
    <t>Mux/Demux, 6:4 Differential Crossbar</t>
  </si>
  <si>
    <t>6,4</t>
  </si>
  <si>
    <t>MUX/DeMux</t>
  </si>
  <si>
    <t>W-QFN3060-40 (ZLC40) MSL1</t>
  </si>
  <si>
    <t>USB 3.2 Gen 2 and USB2 3:2 MUX</t>
  </si>
  <si>
    <t>Mux, 3:2 Differential Channel</t>
  </si>
  <si>
    <t>TQFN (ZBB20) MSL1, TQFN (ZR24)</t>
  </si>
  <si>
    <t>USB 3.2 Gen 2, USB2.0 2 to 1 Differential Mux Signal Switch</t>
  </si>
  <si>
    <t>2 to 1</t>
  </si>
  <si>
    <t>TQFN (ZL32)  MSL1 PPF</t>
  </si>
  <si>
    <t>Ultra-High Voltage Protection USB 1:2 Mux/DeMux</t>
  </si>
  <si>
    <t>USB2 or 1:2 MUX</t>
  </si>
  <si>
    <t>24V OVP</t>
  </si>
  <si>
    <t>2.7 - 5.5</t>
  </si>
  <si>
    <t>Automotive Compliant, Ultra-High Voltage Protection USB 1:2 Mux/DeMux</t>
  </si>
  <si>
    <t>USB2, 1:2 MUX</t>
  </si>
  <si>
    <t>SOT23</t>
  </si>
  <si>
    <t>Ultra-High Voltage Protection USB 1:1 Mux/DeMux</t>
  </si>
  <si>
    <t>USB2 or 1:1 MUX</t>
  </si>
  <si>
    <t>UQFN ( ZUA10 ) MSL 1 PPF, UQFN (ZM10) MSL1 PPF</t>
  </si>
  <si>
    <t>Automotive Compliant, Ultra-High Voltage Protection USB 1:1 Mux/DeMux</t>
  </si>
  <si>
    <t>USB2, 1:1 MUX</t>
  </si>
  <si>
    <t>Dual SPDT for USB 2.0 HS Compliance</t>
  </si>
  <si>
    <t>U-QFN1418-10</t>
  </si>
  <si>
    <t>Dual-Role USB Charging-Type Detector</t>
  </si>
  <si>
    <t>One port</t>
  </si>
  <si>
    <t>Controller, Charging and Data Transfer</t>
  </si>
  <si>
    <t>U-QFN2020-12 (Type C)</t>
  </si>
  <si>
    <t>USB Port Protection with Charger Detection</t>
  </si>
  <si>
    <t>3.3, 5</t>
  </si>
  <si>
    <t>CSP (GE15)  MSL1 BGA</t>
  </si>
  <si>
    <t>20Gbps 1:2 Signal Switch For DP2.1, HDMI2.1, MIPI DPHY/CPHY, USB3.2</t>
  </si>
  <si>
    <t>1:2 Mux/Demux</t>
  </si>
  <si>
    <t>8, 4</t>
  </si>
  <si>
    <t>USB Charging Controller with Integrated Power Switch 1 Port for CDP and SDP Support</t>
  </si>
  <si>
    <t>Mixed Signal</t>
  </si>
  <si>
    <t>1-port</t>
  </si>
  <si>
    <t>Controller+ Power Switch, Charging and Data Transfer</t>
  </si>
  <si>
    <t>Yes</t>
  </si>
  <si>
    <t>USB Charger</t>
  </si>
  <si>
    <t>TQFN (ZH16) MSL1 Sn</t>
  </si>
  <si>
    <t>USB Charging Controller with Integrated Power Switch Supporting 2.4A, 1 Port for CDP and SDP Support</t>
  </si>
  <si>
    <t>1-Port</t>
  </si>
  <si>
    <t>USB Charging Port Controller and Load Detection Power Switch</t>
  </si>
  <si>
    <t>Controller, Power Switch, Charging and Data Transfer</t>
  </si>
  <si>
    <t>USB charging controller with integrated power switch 1 port for CDP and SDP Support</t>
  </si>
  <si>
    <t>Type-C Dual Role Port Controller with USB 3.2 Gen 1 5Gbps Mux</t>
  </si>
  <si>
    <t>X1QFN (XEA24) MSL1 Sn</t>
  </si>
  <si>
    <t>USB Plug Orientation (CC pins) Detector (with Active Low Enable)</t>
  </si>
  <si>
    <t>X2QFN (XUA12) MSL1 Sn</t>
  </si>
  <si>
    <t>USB Plug Orientation (CC pins) Detector (with Active High Enable)</t>
  </si>
  <si>
    <t>Type-C Dual Role Port Controller with USB 3.2 Gen 2 10Gbps Mux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</si>
</sst>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12212A" TargetMode="External"/><Relationship Id="rId_hyperlink_2" Type="http://schemas.openxmlformats.org/officeDocument/2006/relationships/hyperlink" Target="https://www.diodes.com/assets/Databriefs/PI3DBS12212A-Product-Brief.pdf" TargetMode="External"/><Relationship Id="rId_hyperlink_3" Type="http://schemas.openxmlformats.org/officeDocument/2006/relationships/hyperlink" Target="https://www.diodes.com/part/view/PI3DBS12412A" TargetMode="External"/><Relationship Id="rId_hyperlink_4" Type="http://schemas.openxmlformats.org/officeDocument/2006/relationships/hyperlink" Target="https://www.diodes.com/assets/Databriefs/PI3DBS12412A-Product-Brief.pdf" TargetMode="External"/><Relationship Id="rId_hyperlink_5" Type="http://schemas.openxmlformats.org/officeDocument/2006/relationships/hyperlink" Target="https://www.diodes.com/part/view/PI3PCIE3242A" TargetMode="External"/><Relationship Id="rId_hyperlink_6" Type="http://schemas.openxmlformats.org/officeDocument/2006/relationships/hyperlink" Target="https://www.diodes.com/assets/Datasheets/PI3PCIE3242A.pdf" TargetMode="External"/><Relationship Id="rId_hyperlink_7" Type="http://schemas.openxmlformats.org/officeDocument/2006/relationships/hyperlink" Target="https://www.diodes.com/part/view/PI3PCIE3412A" TargetMode="External"/><Relationship Id="rId_hyperlink_8" Type="http://schemas.openxmlformats.org/officeDocument/2006/relationships/hyperlink" Target="https://www.diodes.com/assets/Datasheets/PI3PCIE3412A.pdf" TargetMode="External"/><Relationship Id="rId_hyperlink_9" Type="http://schemas.openxmlformats.org/officeDocument/2006/relationships/hyperlink" Target="https://www.diodes.com/part/view/PI3PCIE3442A" TargetMode="External"/><Relationship Id="rId_hyperlink_10" Type="http://schemas.openxmlformats.org/officeDocument/2006/relationships/hyperlink" Target="https://www.diodes.com/assets/Datasheets/PI3PCIE3442A.pdf" TargetMode="External"/><Relationship Id="rId_hyperlink_11" Type="http://schemas.openxmlformats.org/officeDocument/2006/relationships/hyperlink" Target="https://www.diodes.com/part/view/PI3USB102" TargetMode="External"/><Relationship Id="rId_hyperlink_12" Type="http://schemas.openxmlformats.org/officeDocument/2006/relationships/hyperlink" Target="https://www.diodes.com/assets/Datasheets/PI3USB102.pdf" TargetMode="External"/><Relationship Id="rId_hyperlink_13" Type="http://schemas.openxmlformats.org/officeDocument/2006/relationships/hyperlink" Target="https://www.diodes.com/part/view/PI3USB102E" TargetMode="External"/><Relationship Id="rId_hyperlink_14" Type="http://schemas.openxmlformats.org/officeDocument/2006/relationships/hyperlink" Target="https://www.diodes.com/assets/Datasheets/PI3USB102E.pdf" TargetMode="External"/><Relationship Id="rId_hyperlink_15" Type="http://schemas.openxmlformats.org/officeDocument/2006/relationships/hyperlink" Target="https://www.diodes.com/part/view/PI3USB102G" TargetMode="External"/><Relationship Id="rId_hyperlink_16" Type="http://schemas.openxmlformats.org/officeDocument/2006/relationships/hyperlink" Target="https://www.diodes.com/assets/Datasheets/PI3USB102G.pdf" TargetMode="External"/><Relationship Id="rId_hyperlink_17" Type="http://schemas.openxmlformats.org/officeDocument/2006/relationships/hyperlink" Target="https://www.diodes.com/part/view/PI3USB102J" TargetMode="External"/><Relationship Id="rId_hyperlink_18" Type="http://schemas.openxmlformats.org/officeDocument/2006/relationships/hyperlink" Target="https://www.diodes.com/assets/Datasheets/PI3USB102J.pdf" TargetMode="External"/><Relationship Id="rId_hyperlink_19" Type="http://schemas.openxmlformats.org/officeDocument/2006/relationships/hyperlink" Target="https://www.diodes.com/part/view/PI3USB103" TargetMode="External"/><Relationship Id="rId_hyperlink_20" Type="http://schemas.openxmlformats.org/officeDocument/2006/relationships/hyperlink" Target="https://www.diodes.com/assets/Datasheets/PI3USB103.pdf" TargetMode="External"/><Relationship Id="rId_hyperlink_21" Type="http://schemas.openxmlformats.org/officeDocument/2006/relationships/hyperlink" Target="https://www.diodes.com/part/view/PI3USB14-A" TargetMode="External"/><Relationship Id="rId_hyperlink_22" Type="http://schemas.openxmlformats.org/officeDocument/2006/relationships/hyperlink" Target="https://www.diodes.com/assets/Datasheets/PI3USB14-A.pdf" TargetMode="External"/><Relationship Id="rId_hyperlink_23" Type="http://schemas.openxmlformats.org/officeDocument/2006/relationships/hyperlink" Target="https://www.diodes.com/part/view/PI3USB221A" TargetMode="External"/><Relationship Id="rId_hyperlink_24" Type="http://schemas.openxmlformats.org/officeDocument/2006/relationships/hyperlink" Target="https://www.diodes.com/assets/Datasheets/PI3USB221A.pdf" TargetMode="External"/><Relationship Id="rId_hyperlink_25" Type="http://schemas.openxmlformats.org/officeDocument/2006/relationships/hyperlink" Target="https://www.diodes.com/part/view/PI3USB221E" TargetMode="External"/><Relationship Id="rId_hyperlink_26" Type="http://schemas.openxmlformats.org/officeDocument/2006/relationships/hyperlink" Target="https://www.diodes.com/assets/Datasheets/PI3USB221E.pdf" TargetMode="External"/><Relationship Id="rId_hyperlink_27" Type="http://schemas.openxmlformats.org/officeDocument/2006/relationships/hyperlink" Target="https://www.diodes.com/part/view/PI3USB221EQ" TargetMode="External"/><Relationship Id="rId_hyperlink_28" Type="http://schemas.openxmlformats.org/officeDocument/2006/relationships/hyperlink" Target="https://www.diodes.com/assets/Datasheets/PI3USB221EQ.pdf" TargetMode="External"/><Relationship Id="rId_hyperlink_29" Type="http://schemas.openxmlformats.org/officeDocument/2006/relationships/hyperlink" Target="https://www.diodes.com/part/view/PI3USB302-A" TargetMode="External"/><Relationship Id="rId_hyperlink_30" Type="http://schemas.openxmlformats.org/officeDocument/2006/relationships/hyperlink" Target="https://www.diodes.com/assets/Datasheets/PI3USB302-A.pdf" TargetMode="External"/><Relationship Id="rId_hyperlink_31" Type="http://schemas.openxmlformats.org/officeDocument/2006/relationships/hyperlink" Target="https://www.diodes.com/part/view/PI3USB30532" TargetMode="External"/><Relationship Id="rId_hyperlink_32" Type="http://schemas.openxmlformats.org/officeDocument/2006/relationships/hyperlink" Target="https://www.diodes.com/assets/Databriefs/PI3USB30532-DB.pdf" TargetMode="External"/><Relationship Id="rId_hyperlink_33" Type="http://schemas.openxmlformats.org/officeDocument/2006/relationships/hyperlink" Target="https://www.diodes.com/part/view/PI3USB30E" TargetMode="External"/><Relationship Id="rId_hyperlink_34" Type="http://schemas.openxmlformats.org/officeDocument/2006/relationships/hyperlink" Target="https://www.diodes.com/assets/Datasheets/PI3USB30E.pdf" TargetMode="External"/><Relationship Id="rId_hyperlink_35" Type="http://schemas.openxmlformats.org/officeDocument/2006/relationships/hyperlink" Target="https://www.diodes.com/part/view/PI3USB31" TargetMode="External"/><Relationship Id="rId_hyperlink_36" Type="http://schemas.openxmlformats.org/officeDocument/2006/relationships/hyperlink" Target="https://www.diodes.com/assets/Datasheets/PI3USB31.pdf" TargetMode="External"/><Relationship Id="rId_hyperlink_37" Type="http://schemas.openxmlformats.org/officeDocument/2006/relationships/hyperlink" Target="https://www.diodes.com/part/view/PI3USB31531" TargetMode="External"/><Relationship Id="rId_hyperlink_38" Type="http://schemas.openxmlformats.org/officeDocument/2006/relationships/hyperlink" Target="https://www.diodes.com/assets/Databriefs/PI3USB31531.pdf" TargetMode="External"/><Relationship Id="rId_hyperlink_39" Type="http://schemas.openxmlformats.org/officeDocument/2006/relationships/hyperlink" Target="https://www.diodes.com/part/view/PI3USB31532" TargetMode="External"/><Relationship Id="rId_hyperlink_40" Type="http://schemas.openxmlformats.org/officeDocument/2006/relationships/hyperlink" Target="https://www.diodes.com/assets/Datasheets/PI3USB31532.pdf" TargetMode="External"/><Relationship Id="rId_hyperlink_41" Type="http://schemas.openxmlformats.org/officeDocument/2006/relationships/hyperlink" Target="https://www.diodes.com/part/view/PI3USB31532Q" TargetMode="External"/><Relationship Id="rId_hyperlink_42" Type="http://schemas.openxmlformats.org/officeDocument/2006/relationships/hyperlink" Target="https://www.diodes.com/assets/Datasheets/PI3USB31532Q.pdf" TargetMode="External"/><Relationship Id="rId_hyperlink_43" Type="http://schemas.openxmlformats.org/officeDocument/2006/relationships/hyperlink" Target="https://www.diodes.com/part/view/PI3USB3200" TargetMode="External"/><Relationship Id="rId_hyperlink_44" Type="http://schemas.openxmlformats.org/officeDocument/2006/relationships/hyperlink" Target="https://www.diodes.com/assets/Databriefs/PI3USB3200-Product-Brief.pdf" TargetMode="External"/><Relationship Id="rId_hyperlink_45" Type="http://schemas.openxmlformats.org/officeDocument/2006/relationships/hyperlink" Target="https://www.diodes.com/part/view/PI3USB32212" TargetMode="External"/><Relationship Id="rId_hyperlink_46" Type="http://schemas.openxmlformats.org/officeDocument/2006/relationships/hyperlink" Target="https://www.diodes.com/assets/Datasheets/PI3USB32212.pdf" TargetMode="External"/><Relationship Id="rId_hyperlink_47" Type="http://schemas.openxmlformats.org/officeDocument/2006/relationships/hyperlink" Target="https://www.diodes.com/part/view/PI3USB4000D" TargetMode="External"/><Relationship Id="rId_hyperlink_48" Type="http://schemas.openxmlformats.org/officeDocument/2006/relationships/hyperlink" Target="https://www.diodes.com/assets/Datasheets/PI3USB4000D.pdf" TargetMode="External"/><Relationship Id="rId_hyperlink_49" Type="http://schemas.openxmlformats.org/officeDocument/2006/relationships/hyperlink" Target="https://www.diodes.com/part/view/PI3USB4000DQ" TargetMode="External"/><Relationship Id="rId_hyperlink_50" Type="http://schemas.openxmlformats.org/officeDocument/2006/relationships/hyperlink" Target="https://www.diodes.com/assets/Datasheets/PI3USB4000DQ.pdf" TargetMode="External"/><Relationship Id="rId_hyperlink_51" Type="http://schemas.openxmlformats.org/officeDocument/2006/relationships/hyperlink" Target="https://www.diodes.com/part/view/PI3USB4002A" TargetMode="External"/><Relationship Id="rId_hyperlink_52" Type="http://schemas.openxmlformats.org/officeDocument/2006/relationships/hyperlink" Target="https://www.diodes.com/assets/Datasheets/PI3USB4002A.pdf" TargetMode="External"/><Relationship Id="rId_hyperlink_53" Type="http://schemas.openxmlformats.org/officeDocument/2006/relationships/hyperlink" Target="https://www.diodes.com/part/view/PI3USB4002AQ" TargetMode="External"/><Relationship Id="rId_hyperlink_54" Type="http://schemas.openxmlformats.org/officeDocument/2006/relationships/hyperlink" Target="https://www.diodes.com/assets/Datasheets/PI3USB4002AQ.pdf" TargetMode="External"/><Relationship Id="rId_hyperlink_55" Type="http://schemas.openxmlformats.org/officeDocument/2006/relationships/hyperlink" Target="https://www.diodes.com/part/view/PI3USB42" TargetMode="External"/><Relationship Id="rId_hyperlink_56" Type="http://schemas.openxmlformats.org/officeDocument/2006/relationships/hyperlink" Target="https://www.diodes.com/assets/Datasheets/PI3USB42.pdf" TargetMode="External"/><Relationship Id="rId_hyperlink_57" Type="http://schemas.openxmlformats.org/officeDocument/2006/relationships/hyperlink" Target="https://www.diodes.com/part/view/PI3USB9201" TargetMode="External"/><Relationship Id="rId_hyperlink_58" Type="http://schemas.openxmlformats.org/officeDocument/2006/relationships/hyperlink" Target="https://www.diodes.com/assets/Databriefs/PI3USB9201-Product-Brief.pdf" TargetMode="External"/><Relationship Id="rId_hyperlink_59" Type="http://schemas.openxmlformats.org/officeDocument/2006/relationships/hyperlink" Target="https://www.diodes.com/part/view/PI3USB9281C" TargetMode="External"/><Relationship Id="rId_hyperlink_60" Type="http://schemas.openxmlformats.org/officeDocument/2006/relationships/hyperlink" Target="https://www.diodes.com/assets/Databriefs/PI3USB9281C-Product-Brief.pdf" TargetMode="External"/><Relationship Id="rId_hyperlink_61" Type="http://schemas.openxmlformats.org/officeDocument/2006/relationships/hyperlink" Target="https://www.diodes.com/part/view/PI3WVR14412Q" TargetMode="External"/><Relationship Id="rId_hyperlink_62" Type="http://schemas.openxmlformats.org/officeDocument/2006/relationships/hyperlink" Target="https://www.diodes.com/assets/Databriefs/PI3WVR14412Q-Product-Brief.pdf" TargetMode="External"/><Relationship Id="rId_hyperlink_63" Type="http://schemas.openxmlformats.org/officeDocument/2006/relationships/hyperlink" Target="https://www.diodes.com/part/view/PI5USB2546" TargetMode="External"/><Relationship Id="rId_hyperlink_64" Type="http://schemas.openxmlformats.org/officeDocument/2006/relationships/hyperlink" Target="https://www.diodes.com/assets/Databriefs/PI5USB2546-Product-Brief.pdf" TargetMode="External"/><Relationship Id="rId_hyperlink_65" Type="http://schemas.openxmlformats.org/officeDocument/2006/relationships/hyperlink" Target="https://www.diodes.com/part/view/PI5USB2546A" TargetMode="External"/><Relationship Id="rId_hyperlink_66" Type="http://schemas.openxmlformats.org/officeDocument/2006/relationships/hyperlink" Target="https://www.diodes.com/assets/Datasheets/PI5USB2546A.pdf" TargetMode="External"/><Relationship Id="rId_hyperlink_67" Type="http://schemas.openxmlformats.org/officeDocument/2006/relationships/hyperlink" Target="https://www.diodes.com/part/view/PI5USB2546AQ" TargetMode="External"/><Relationship Id="rId_hyperlink_68" Type="http://schemas.openxmlformats.org/officeDocument/2006/relationships/hyperlink" Target="https://www.diodes.com/assets/Datasheets/PI5USB2546AQ.pdf" TargetMode="External"/><Relationship Id="rId_hyperlink_69" Type="http://schemas.openxmlformats.org/officeDocument/2006/relationships/hyperlink" Target="https://www.diodes.com/part/view/PI5USB2546H" TargetMode="External"/><Relationship Id="rId_hyperlink_70" Type="http://schemas.openxmlformats.org/officeDocument/2006/relationships/hyperlink" Target="https://www.diodes.com/assets/Databriefs/PI5USB2546H-Product-Brief.pdf" TargetMode="External"/><Relationship Id="rId_hyperlink_71" Type="http://schemas.openxmlformats.org/officeDocument/2006/relationships/hyperlink" Target="https://www.diodes.com/part/view/PI5USB2546J" TargetMode="External"/><Relationship Id="rId_hyperlink_72" Type="http://schemas.openxmlformats.org/officeDocument/2006/relationships/hyperlink" Target="https://www.diodes.com/assets/Datasheets/PI5USB2546J.pdf" TargetMode="External"/><Relationship Id="rId_hyperlink_73" Type="http://schemas.openxmlformats.org/officeDocument/2006/relationships/hyperlink" Target="https://www.diodes.com/part/view/PI5USB2546Q" TargetMode="External"/><Relationship Id="rId_hyperlink_74" Type="http://schemas.openxmlformats.org/officeDocument/2006/relationships/hyperlink" Target="https://www.diodes.com/assets/Datasheets/PI5USB2546Q.pdf" TargetMode="External"/><Relationship Id="rId_hyperlink_75" Type="http://schemas.openxmlformats.org/officeDocument/2006/relationships/hyperlink" Target="https://www.diodes.com/part/view/PI5USB30213A" TargetMode="External"/><Relationship Id="rId_hyperlink_76" Type="http://schemas.openxmlformats.org/officeDocument/2006/relationships/hyperlink" Target="https://www.diodes.com/assets/Databriefs/PI5USB30213A-Product-Brief.pdf" TargetMode="External"/><Relationship Id="rId_hyperlink_77" Type="http://schemas.openxmlformats.org/officeDocument/2006/relationships/hyperlink" Target="https://www.diodes.com/part/view/PI5USB30216C" TargetMode="External"/><Relationship Id="rId_hyperlink_78" Type="http://schemas.openxmlformats.org/officeDocument/2006/relationships/hyperlink" Target="https://www.diodes.com/assets/Datasheets/PI5USB30216C.pdf" TargetMode="External"/><Relationship Id="rId_hyperlink_79" Type="http://schemas.openxmlformats.org/officeDocument/2006/relationships/hyperlink" Target="https://www.diodes.com/part/view/PI5USB30216D" TargetMode="External"/><Relationship Id="rId_hyperlink_80" Type="http://schemas.openxmlformats.org/officeDocument/2006/relationships/hyperlink" Target="https://www.diodes.com/assets/Datasheets/PI5USB30216D.pdf" TargetMode="External"/><Relationship Id="rId_hyperlink_81" Type="http://schemas.openxmlformats.org/officeDocument/2006/relationships/hyperlink" Target="https://www.diodes.com/part/view/PI5USB31213A" TargetMode="External"/><Relationship Id="rId_hyperlink_82" Type="http://schemas.openxmlformats.org/officeDocument/2006/relationships/hyperlink" Target="https://www.diodes.com/assets/Databriefs/PI5USB31213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19.114" bestFit="true" customWidth="true" style="0"/>
    <col min="4" max="4" width="49.417" bestFit="true" customWidth="true" style="0"/>
    <col min="5" max="5" width="22.28" bestFit="true" customWidth="true" style="0"/>
    <col min="6" max="6" width="56.558" bestFit="true" customWidth="true" style="0"/>
    <col min="7" max="7" width="25.851" bestFit="true" customWidth="true" style="0"/>
    <col min="8" max="8" width="15.282" bestFit="true" customWidth="true" style="0"/>
    <col min="9" max="9" width="6.998" bestFit="true" customWidth="true" style="0"/>
    <col min="10" max="10" width="62.413" bestFit="true" customWidth="true" style="0"/>
    <col min="11" max="11" width="12.854" bestFit="true" customWidth="true" style="0"/>
    <col min="12" max="12" width="35.277" bestFit="true" customWidth="true" style="0"/>
    <col min="13" max="13" width="25.851" bestFit="true" customWidth="true" style="0"/>
    <col min="14" max="14" width="13.997" bestFit="true" customWidth="true" style="0"/>
    <col min="15" max="15" width="11.711" bestFit="true" customWidth="true" style="0"/>
    <col min="16" max="16" width="88.40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P1" s="1" t="s">
        <v>15</v>
      </c>
    </row>
    <row r="2" spans="1:16">
      <c r="A2" t="str">
        <f>Hyperlink("https://www.diodes.com/part/view/PI3DBS12212A","PI3DBS12212A")</f>
        <v>PI3DBS12212A</v>
      </c>
      <c r="B2" t="str">
        <f>Hyperlink("https://www.diodes.com/assets/Databriefs/PI3DBS12212A-Product-Brief.pdf","PI3DBS12212A Product brief")</f>
        <v>PI3DBS12212A Product brief</v>
      </c>
      <c r="C2" t="s">
        <v>16</v>
      </c>
      <c r="D2" t="s">
        <v>17</v>
      </c>
      <c r="E2" t="s">
        <v>18</v>
      </c>
      <c r="F2" t="s">
        <v>19</v>
      </c>
      <c r="G2">
        <v>2</v>
      </c>
      <c r="I2">
        <v>1</v>
      </c>
      <c r="J2" t="s">
        <v>20</v>
      </c>
      <c r="L2" t="s">
        <v>21</v>
      </c>
      <c r="M2" t="s">
        <v>20</v>
      </c>
      <c r="N2" t="s">
        <v>22</v>
      </c>
      <c r="O2">
        <v>3.3</v>
      </c>
      <c r="P2" t="s">
        <v>23</v>
      </c>
    </row>
    <row r="3" spans="1:16">
      <c r="A3" t="str">
        <f>Hyperlink("https://www.diodes.com/part/view/PI3DBS12412A","PI3DBS12412A")</f>
        <v>PI3DBS12412A</v>
      </c>
      <c r="B3" t="str">
        <f>Hyperlink("https://www.diodes.com/assets/Databriefs/PI3DBS12412A-Product-Brief.pdf","PI3DBS12412A Product brief")</f>
        <v>PI3DBS12412A Product brief</v>
      </c>
      <c r="C3" t="s">
        <v>24</v>
      </c>
      <c r="D3" t="s">
        <v>17</v>
      </c>
      <c r="E3" t="s">
        <v>18</v>
      </c>
      <c r="F3" t="s">
        <v>25</v>
      </c>
      <c r="G3">
        <v>2</v>
      </c>
      <c r="I3">
        <v>2</v>
      </c>
      <c r="J3" t="s">
        <v>20</v>
      </c>
      <c r="L3" t="s">
        <v>21</v>
      </c>
      <c r="M3" t="s">
        <v>20</v>
      </c>
      <c r="N3" t="s">
        <v>22</v>
      </c>
      <c r="O3">
        <v>3.3</v>
      </c>
      <c r="P3" t="s">
        <v>26</v>
      </c>
    </row>
    <row r="4" spans="1:16">
      <c r="A4" t="str">
        <f>Hyperlink("https://www.diodes.com/part/view/PI3PCIE3242A","PI3PCIE3242A")</f>
        <v>PI3PCIE3242A</v>
      </c>
      <c r="B4" t="str">
        <f>Hyperlink("https://www.diodes.com/assets/Datasheets/PI3PCIE3242A.pdf","PI3PCIE3242A Datasheet")</f>
        <v>PI3PCIE3242A Datasheet</v>
      </c>
      <c r="C4" t="s">
        <v>27</v>
      </c>
      <c r="D4" t="s">
        <v>17</v>
      </c>
      <c r="E4" t="s">
        <v>18</v>
      </c>
      <c r="F4" t="s">
        <v>19</v>
      </c>
      <c r="G4">
        <v>2</v>
      </c>
      <c r="I4">
        <v>1</v>
      </c>
      <c r="J4" t="s">
        <v>20</v>
      </c>
      <c r="L4" t="s">
        <v>21</v>
      </c>
      <c r="M4" t="s">
        <v>20</v>
      </c>
      <c r="N4" t="s">
        <v>22</v>
      </c>
      <c r="O4">
        <v>3.3</v>
      </c>
    </row>
    <row r="5" spans="1:16">
      <c r="A5" t="str">
        <f>Hyperlink("https://www.diodes.com/part/view/PI3PCIE3412A","PI3PCIE3412A")</f>
        <v>PI3PCIE3412A</v>
      </c>
      <c r="B5" t="str">
        <f>Hyperlink("https://www.diodes.com/assets/Datasheets/PI3PCIE3412A.pdf","PI3PCIE3412A Datasheet")</f>
        <v>PI3PCIE3412A Datasheet</v>
      </c>
      <c r="C5" t="s">
        <v>28</v>
      </c>
      <c r="D5" t="s">
        <v>17</v>
      </c>
      <c r="E5" t="s">
        <v>18</v>
      </c>
      <c r="F5" t="s">
        <v>25</v>
      </c>
      <c r="G5">
        <v>4</v>
      </c>
      <c r="I5">
        <v>2</v>
      </c>
      <c r="J5" t="s">
        <v>20</v>
      </c>
      <c r="L5" t="s">
        <v>21</v>
      </c>
      <c r="M5" t="s">
        <v>20</v>
      </c>
      <c r="N5" t="s">
        <v>22</v>
      </c>
      <c r="O5">
        <v>3.3</v>
      </c>
      <c r="P5" t="s">
        <v>26</v>
      </c>
    </row>
    <row r="6" spans="1:16">
      <c r="A6" t="str">
        <f>Hyperlink("https://www.diodes.com/part/view/PI3PCIE3442A","PI3PCIE3442A")</f>
        <v>PI3PCIE3442A</v>
      </c>
      <c r="B6" t="str">
        <f>Hyperlink("https://www.diodes.com/assets/Datasheets/PI3PCIE3442A.pdf","PI3PCIE3442A Datasheet")</f>
        <v>PI3PCIE3442A Datasheet</v>
      </c>
      <c r="C6" t="s">
        <v>29</v>
      </c>
      <c r="D6" t="s">
        <v>17</v>
      </c>
      <c r="E6" t="s">
        <v>18</v>
      </c>
      <c r="F6" t="s">
        <v>25</v>
      </c>
      <c r="G6">
        <v>4</v>
      </c>
      <c r="I6">
        <v>2</v>
      </c>
      <c r="J6" t="s">
        <v>20</v>
      </c>
      <c r="L6" t="s">
        <v>21</v>
      </c>
      <c r="M6" t="s">
        <v>20</v>
      </c>
      <c r="N6" t="s">
        <v>30</v>
      </c>
      <c r="O6">
        <v>3.3</v>
      </c>
    </row>
    <row r="7" spans="1:16">
      <c r="A7" t="str">
        <f>Hyperlink("https://www.diodes.com/part/view/PI3USB102","PI3USB102")</f>
        <v>PI3USB102</v>
      </c>
      <c r="B7" t="str">
        <f>Hyperlink("https://www.diodes.com/assets/Datasheets/PI3USB102.pdf","PI3USB102 Datasheet")</f>
        <v>PI3USB102 Datasheet</v>
      </c>
      <c r="C7" t="s">
        <v>31</v>
      </c>
      <c r="D7" t="s">
        <v>17</v>
      </c>
      <c r="E7" t="s">
        <v>18</v>
      </c>
      <c r="F7" t="s">
        <v>32</v>
      </c>
      <c r="G7">
        <v>1</v>
      </c>
      <c r="H7">
        <v>1</v>
      </c>
      <c r="I7" t="s">
        <v>20</v>
      </c>
      <c r="J7" t="s">
        <v>20</v>
      </c>
      <c r="L7" t="s">
        <v>33</v>
      </c>
      <c r="M7">
        <v>2</v>
      </c>
      <c r="N7" t="s">
        <v>34</v>
      </c>
      <c r="O7">
        <v>3.3</v>
      </c>
      <c r="P7" t="s">
        <v>35</v>
      </c>
    </row>
    <row r="8" spans="1:16">
      <c r="A8" t="str">
        <f>Hyperlink("https://www.diodes.com/part/view/PI3USB102E","PI3USB102E")</f>
        <v>PI3USB102E</v>
      </c>
      <c r="B8" t="str">
        <f>Hyperlink("https://www.diodes.com/assets/Datasheets/PI3USB102E.pdf","PI3USB102E Datasheet")</f>
        <v>PI3USB102E Datasheet</v>
      </c>
      <c r="C8" t="s">
        <v>36</v>
      </c>
      <c r="D8" t="s">
        <v>17</v>
      </c>
      <c r="E8" t="s">
        <v>37</v>
      </c>
      <c r="F8" t="s">
        <v>32</v>
      </c>
      <c r="G8" t="s">
        <v>20</v>
      </c>
      <c r="I8">
        <v>1</v>
      </c>
      <c r="J8" t="s">
        <v>20</v>
      </c>
      <c r="L8" t="s">
        <v>21</v>
      </c>
      <c r="M8" t="s">
        <v>20</v>
      </c>
      <c r="N8" t="s">
        <v>34</v>
      </c>
      <c r="O8">
        <v>3.3</v>
      </c>
      <c r="P8" t="s">
        <v>38</v>
      </c>
    </row>
    <row r="9" spans="1:16">
      <c r="A9" t="str">
        <f>Hyperlink("https://www.diodes.com/part/view/PI3USB102G","PI3USB102G")</f>
        <v>PI3USB102G</v>
      </c>
      <c r="B9" t="str">
        <f>Hyperlink("https://www.diodes.com/assets/Datasheets/PI3USB102G.pdf","PI3USB102G Datasheet")</f>
        <v>PI3USB102G Datasheet</v>
      </c>
      <c r="C9" t="s">
        <v>39</v>
      </c>
      <c r="D9" t="s">
        <v>17</v>
      </c>
      <c r="E9" t="s">
        <v>18</v>
      </c>
      <c r="F9" t="s">
        <v>32</v>
      </c>
      <c r="G9">
        <v>1</v>
      </c>
      <c r="I9">
        <v>1</v>
      </c>
      <c r="J9" t="s">
        <v>20</v>
      </c>
      <c r="L9" t="s">
        <v>21</v>
      </c>
      <c r="M9" t="s">
        <v>20</v>
      </c>
      <c r="N9" t="s">
        <v>34</v>
      </c>
      <c r="O9">
        <v>3.3</v>
      </c>
      <c r="P9" t="s">
        <v>38</v>
      </c>
    </row>
    <row r="10" spans="1:16">
      <c r="A10" t="str">
        <f>Hyperlink("https://www.diodes.com/part/view/PI3USB102J","PI3USB102J")</f>
        <v>PI3USB102J</v>
      </c>
      <c r="B10" t="str">
        <f>Hyperlink("https://www.diodes.com/assets/Datasheets/PI3USB102J.pdf","PI3USB102J Datasheet")</f>
        <v>PI3USB102J Datasheet</v>
      </c>
      <c r="C10" t="s">
        <v>39</v>
      </c>
      <c r="D10" t="s">
        <v>17</v>
      </c>
      <c r="E10" t="s">
        <v>18</v>
      </c>
      <c r="F10" t="s">
        <v>32</v>
      </c>
      <c r="G10">
        <v>1</v>
      </c>
      <c r="I10">
        <v>1</v>
      </c>
      <c r="J10" t="s">
        <v>20</v>
      </c>
      <c r="L10" t="s">
        <v>21</v>
      </c>
      <c r="M10" t="s">
        <v>20</v>
      </c>
      <c r="N10" t="s">
        <v>34</v>
      </c>
      <c r="O10">
        <v>3.3</v>
      </c>
      <c r="P10" t="s">
        <v>40</v>
      </c>
    </row>
    <row r="11" spans="1:16">
      <c r="A11" t="str">
        <f>Hyperlink("https://www.diodes.com/part/view/PI3USB103","PI3USB103")</f>
        <v>PI3USB103</v>
      </c>
      <c r="B11" t="str">
        <f>Hyperlink("https://www.diodes.com/assets/Datasheets/PI3USB103.pdf","PI3USB103 Datasheet")</f>
        <v>PI3USB103 Datasheet</v>
      </c>
      <c r="C11" t="s">
        <v>41</v>
      </c>
      <c r="D11" t="s">
        <v>17</v>
      </c>
      <c r="E11" t="s">
        <v>18</v>
      </c>
      <c r="F11" t="s">
        <v>42</v>
      </c>
      <c r="G11">
        <v>1</v>
      </c>
      <c r="H11">
        <v>1</v>
      </c>
      <c r="I11" t="s">
        <v>20</v>
      </c>
      <c r="J11" t="s">
        <v>43</v>
      </c>
      <c r="K11">
        <v>1</v>
      </c>
      <c r="L11" t="s">
        <v>33</v>
      </c>
      <c r="M11">
        <v>2</v>
      </c>
      <c r="N11" t="s">
        <v>34</v>
      </c>
      <c r="O11">
        <v>3.3</v>
      </c>
      <c r="P11" t="s">
        <v>38</v>
      </c>
    </row>
    <row r="12" spans="1:16">
      <c r="A12" t="str">
        <f>Hyperlink("https://www.diodes.com/part/view/PI3USB14-A","PI3USB14-A")</f>
        <v>PI3USB14-A</v>
      </c>
      <c r="B12" t="str">
        <f>Hyperlink("https://www.diodes.com/assets/Datasheets/PI3USB14-A.pdf","PI3USB14-A Datasheet")</f>
        <v>PI3USB14-A Datasheet</v>
      </c>
      <c r="C12" t="s">
        <v>44</v>
      </c>
      <c r="D12" t="s">
        <v>17</v>
      </c>
      <c r="E12" t="s">
        <v>18</v>
      </c>
      <c r="F12" t="s">
        <v>45</v>
      </c>
      <c r="G12">
        <v>1</v>
      </c>
      <c r="I12" t="s">
        <v>20</v>
      </c>
      <c r="J12" t="s">
        <v>20</v>
      </c>
      <c r="L12" t="s">
        <v>33</v>
      </c>
      <c r="M12">
        <v>2</v>
      </c>
      <c r="N12" t="s">
        <v>46</v>
      </c>
      <c r="O12">
        <v>3</v>
      </c>
      <c r="P12" t="s">
        <v>47</v>
      </c>
    </row>
    <row r="13" spans="1:16">
      <c r="A13" t="str">
        <f>Hyperlink("https://www.diodes.com/part/view/PI3USB221A","PI3USB221A")</f>
        <v>PI3USB221A</v>
      </c>
      <c r="B13" t="str">
        <f>Hyperlink("https://www.diodes.com/assets/Datasheets/PI3USB221A.pdf","PI3USB221A Datasheet")</f>
        <v>PI3USB221A Datasheet</v>
      </c>
      <c r="C13" t="s">
        <v>48</v>
      </c>
      <c r="D13" t="s">
        <v>17</v>
      </c>
      <c r="E13" t="s">
        <v>18</v>
      </c>
      <c r="F13" t="s">
        <v>49</v>
      </c>
      <c r="G13">
        <v>1</v>
      </c>
      <c r="I13">
        <v>1</v>
      </c>
      <c r="J13" t="s">
        <v>20</v>
      </c>
      <c r="K13" t="s">
        <v>20</v>
      </c>
      <c r="L13" t="s">
        <v>21</v>
      </c>
      <c r="M13" t="s">
        <v>50</v>
      </c>
      <c r="N13" t="s">
        <v>34</v>
      </c>
      <c r="O13">
        <v>3.3</v>
      </c>
      <c r="P13" t="s">
        <v>51</v>
      </c>
    </row>
    <row r="14" spans="1:16">
      <c r="A14" t="str">
        <f>Hyperlink("https://www.diodes.com/part/view/PI3USB221E","PI3USB221E")</f>
        <v>PI3USB221E</v>
      </c>
      <c r="B14" t="str">
        <f>Hyperlink("https://www.diodes.com/assets/Datasheets/PI3USB221E.pdf","PI3USB221E Datasheet")</f>
        <v>PI3USB221E Datasheet</v>
      </c>
      <c r="C14" t="s">
        <v>48</v>
      </c>
      <c r="D14" t="s">
        <v>17</v>
      </c>
      <c r="E14" t="s">
        <v>18</v>
      </c>
      <c r="F14" t="s">
        <v>49</v>
      </c>
      <c r="G14">
        <v>1</v>
      </c>
      <c r="I14">
        <v>1</v>
      </c>
      <c r="J14" t="s">
        <v>20</v>
      </c>
      <c r="K14" t="s">
        <v>20</v>
      </c>
      <c r="L14" t="s">
        <v>21</v>
      </c>
      <c r="M14" t="s">
        <v>50</v>
      </c>
      <c r="N14" t="s">
        <v>34</v>
      </c>
      <c r="O14">
        <v>3.3</v>
      </c>
      <c r="P14" t="s">
        <v>51</v>
      </c>
    </row>
    <row r="15" spans="1:16">
      <c r="A15" t="str">
        <f>Hyperlink("https://www.diodes.com/part/view/PI3USB221EQ","PI3USB221EQ")</f>
        <v>PI3USB221EQ</v>
      </c>
      <c r="B15" t="str">
        <f>Hyperlink("https://www.diodes.com/assets/Datasheets/PI3USB221EQ.pdf","PI3USB221EQ Datasheet")</f>
        <v>PI3USB221EQ Datasheet</v>
      </c>
      <c r="C15" t="s">
        <v>52</v>
      </c>
      <c r="D15" t="s">
        <v>53</v>
      </c>
      <c r="E15" t="s">
        <v>18</v>
      </c>
      <c r="F15" t="s">
        <v>49</v>
      </c>
      <c r="G15">
        <v>1</v>
      </c>
      <c r="I15">
        <v>1</v>
      </c>
      <c r="J15" t="s">
        <v>20</v>
      </c>
      <c r="K15" t="s">
        <v>20</v>
      </c>
      <c r="L15" t="s">
        <v>21</v>
      </c>
      <c r="M15" t="s">
        <v>50</v>
      </c>
      <c r="N15" t="s">
        <v>34</v>
      </c>
      <c r="O15">
        <v>3.3</v>
      </c>
      <c r="P15" t="s">
        <v>54</v>
      </c>
    </row>
    <row r="16" spans="1:16">
      <c r="A16" t="str">
        <f>Hyperlink("https://www.diodes.com/part/view/PI3USB302-A","PI3USB302-A")</f>
        <v>PI3USB302-A</v>
      </c>
      <c r="B16" t="str">
        <f>Hyperlink("https://www.diodes.com/assets/Datasheets/PI3USB302-A.pdf","PI3USB302-A Datasheet")</f>
        <v>PI3USB302-A Datasheet</v>
      </c>
      <c r="C16" t="s">
        <v>55</v>
      </c>
      <c r="D16" t="s">
        <v>17</v>
      </c>
      <c r="E16" t="s">
        <v>18</v>
      </c>
      <c r="F16" t="s">
        <v>56</v>
      </c>
      <c r="G16">
        <v>2</v>
      </c>
      <c r="I16">
        <v>2</v>
      </c>
      <c r="J16" t="s">
        <v>57</v>
      </c>
      <c r="L16" t="s">
        <v>21</v>
      </c>
      <c r="M16" t="s">
        <v>57</v>
      </c>
      <c r="N16" t="s">
        <v>34</v>
      </c>
      <c r="O16">
        <v>3.3</v>
      </c>
      <c r="P16" t="s">
        <v>58</v>
      </c>
    </row>
    <row r="17" spans="1:16">
      <c r="A17" t="str">
        <f>Hyperlink("https://www.diodes.com/part/view/PI3USB30532","PI3USB30532")</f>
        <v>PI3USB30532</v>
      </c>
      <c r="B17" t="str">
        <f>Hyperlink("https://www.diodes.com/assets/Databriefs/PI3USB30532-DB.pdf","PI3USB30532 Product brief")</f>
        <v>PI3USB30532 Product brief</v>
      </c>
      <c r="C17" t="s">
        <v>59</v>
      </c>
      <c r="D17" t="s">
        <v>17</v>
      </c>
      <c r="E17" t="s">
        <v>18</v>
      </c>
      <c r="F17" t="s">
        <v>60</v>
      </c>
      <c r="G17">
        <v>4</v>
      </c>
      <c r="H17" t="s">
        <v>20</v>
      </c>
      <c r="I17">
        <v>1</v>
      </c>
      <c r="J17" t="s">
        <v>20</v>
      </c>
      <c r="K17" t="s">
        <v>20</v>
      </c>
      <c r="L17" t="s">
        <v>21</v>
      </c>
      <c r="M17" t="s">
        <v>20</v>
      </c>
      <c r="N17" t="s">
        <v>61</v>
      </c>
      <c r="O17">
        <v>3.3</v>
      </c>
      <c r="P17" t="s">
        <v>62</v>
      </c>
    </row>
    <row r="18" spans="1:16">
      <c r="A18" t="str">
        <f>Hyperlink("https://www.diodes.com/part/view/PI3USB30E","PI3USB30E")</f>
        <v>PI3USB30E</v>
      </c>
      <c r="B18" t="str">
        <f>Hyperlink("https://www.diodes.com/assets/Datasheets/PI3USB30E.pdf","PI3USB30E Datasheet")</f>
        <v>PI3USB30E Datasheet</v>
      </c>
      <c r="C18" t="s">
        <v>52</v>
      </c>
      <c r="D18" t="s">
        <v>17</v>
      </c>
      <c r="E18" t="s">
        <v>18</v>
      </c>
      <c r="F18" t="s">
        <v>49</v>
      </c>
      <c r="G18">
        <v>1</v>
      </c>
      <c r="I18">
        <v>1</v>
      </c>
      <c r="J18" t="s">
        <v>20</v>
      </c>
      <c r="K18" t="s">
        <v>20</v>
      </c>
      <c r="L18" t="s">
        <v>21</v>
      </c>
      <c r="M18" t="s">
        <v>50</v>
      </c>
      <c r="N18" t="s">
        <v>34</v>
      </c>
      <c r="O18">
        <v>3.3</v>
      </c>
      <c r="P18" t="s">
        <v>63</v>
      </c>
    </row>
    <row r="19" spans="1:16">
      <c r="A19" t="str">
        <f>Hyperlink("https://www.diodes.com/part/view/PI3USB31","PI3USB31")</f>
        <v>PI3USB31</v>
      </c>
      <c r="B19" t="str">
        <f>Hyperlink("https://www.diodes.com/assets/Datasheets/PI3USB31.pdf","PI3USB31 Datasheet")</f>
        <v>PI3USB31 Datasheet</v>
      </c>
      <c r="C19" t="s">
        <v>64</v>
      </c>
      <c r="D19" t="s">
        <v>17</v>
      </c>
      <c r="E19" t="s">
        <v>18</v>
      </c>
      <c r="F19" t="s">
        <v>21</v>
      </c>
      <c r="G19">
        <v>1</v>
      </c>
      <c r="I19">
        <v>1</v>
      </c>
      <c r="J19" t="s">
        <v>20</v>
      </c>
      <c r="K19" t="s">
        <v>20</v>
      </c>
      <c r="L19" t="s">
        <v>21</v>
      </c>
      <c r="M19" t="s">
        <v>50</v>
      </c>
      <c r="N19" t="s">
        <v>65</v>
      </c>
      <c r="O19">
        <v>3.3</v>
      </c>
      <c r="P19" t="s">
        <v>66</v>
      </c>
    </row>
    <row r="20" spans="1:16">
      <c r="A20" t="str">
        <f>Hyperlink("https://www.diodes.com/part/view/PI3USB31531","PI3USB31531")</f>
        <v>PI3USB31531</v>
      </c>
      <c r="B20" t="str">
        <f>Hyperlink("https://www.diodes.com/assets/Databriefs/PI3USB31531.pdf","PI3USB31531 Product brief")</f>
        <v>PI3USB31531 Product brief</v>
      </c>
      <c r="C20" t="s">
        <v>67</v>
      </c>
      <c r="D20" t="s">
        <v>17</v>
      </c>
      <c r="E20" t="s">
        <v>18</v>
      </c>
      <c r="F20" t="s">
        <v>60</v>
      </c>
      <c r="G20">
        <v>4</v>
      </c>
      <c r="H20" t="s">
        <v>20</v>
      </c>
      <c r="I20">
        <v>1</v>
      </c>
      <c r="J20" t="s">
        <v>20</v>
      </c>
      <c r="K20" t="s">
        <v>20</v>
      </c>
      <c r="L20" t="s">
        <v>21</v>
      </c>
      <c r="M20" t="s">
        <v>20</v>
      </c>
      <c r="N20" t="s">
        <v>61</v>
      </c>
      <c r="O20">
        <v>3.3</v>
      </c>
      <c r="P20" t="s">
        <v>68</v>
      </c>
    </row>
    <row r="21" spans="1:16">
      <c r="A21" t="str">
        <f>Hyperlink("https://www.diodes.com/part/view/PI3USB31532","PI3USB31532")</f>
        <v>PI3USB31532</v>
      </c>
      <c r="B21" t="str">
        <f>Hyperlink("https://www.diodes.com/assets/Datasheets/PI3USB31532.pdf","PI3USB31532 Datasheet")</f>
        <v>PI3USB31532 Datasheet</v>
      </c>
      <c r="C21" t="s">
        <v>69</v>
      </c>
      <c r="D21" t="s">
        <v>17</v>
      </c>
      <c r="E21" t="s">
        <v>18</v>
      </c>
      <c r="F21" t="s">
        <v>60</v>
      </c>
      <c r="G21">
        <v>4</v>
      </c>
      <c r="H21" t="s">
        <v>20</v>
      </c>
      <c r="I21">
        <v>1</v>
      </c>
      <c r="J21" t="s">
        <v>20</v>
      </c>
      <c r="K21" t="s">
        <v>20</v>
      </c>
      <c r="L21" t="s">
        <v>21</v>
      </c>
      <c r="M21" t="s">
        <v>20</v>
      </c>
      <c r="N21" t="s">
        <v>61</v>
      </c>
      <c r="O21">
        <v>3.3</v>
      </c>
      <c r="P21" t="s">
        <v>62</v>
      </c>
    </row>
    <row r="22" spans="1:16">
      <c r="A22" t="str">
        <f>Hyperlink("https://www.diodes.com/part/view/PI3USB31532Q","PI3USB31532Q")</f>
        <v>PI3USB31532Q</v>
      </c>
      <c r="B22" t="str">
        <f>Hyperlink("https://www.diodes.com/assets/Datasheets/PI3USB31532Q.pdf","PI3USB31532Q Datasheet")</f>
        <v>PI3USB31532Q Datasheet</v>
      </c>
      <c r="C22" t="s">
        <v>70</v>
      </c>
      <c r="D22" t="s">
        <v>53</v>
      </c>
      <c r="E22" t="s">
        <v>18</v>
      </c>
      <c r="F22" t="s">
        <v>71</v>
      </c>
      <c r="G22" t="s">
        <v>72</v>
      </c>
      <c r="H22" t="s">
        <v>20</v>
      </c>
      <c r="I22" t="s">
        <v>72</v>
      </c>
      <c r="J22" t="s">
        <v>20</v>
      </c>
      <c r="K22" t="s">
        <v>20</v>
      </c>
      <c r="L22" t="s">
        <v>21</v>
      </c>
      <c r="M22" t="s">
        <v>20</v>
      </c>
      <c r="N22" t="s">
        <v>73</v>
      </c>
      <c r="O22">
        <v>3.3</v>
      </c>
      <c r="P22" t="s">
        <v>74</v>
      </c>
    </row>
    <row r="23" spans="1:16">
      <c r="A23" t="str">
        <f>Hyperlink("https://www.diodes.com/part/view/PI3USB3200","PI3USB3200")</f>
        <v>PI3USB3200</v>
      </c>
      <c r="B23" t="str">
        <f>Hyperlink("https://www.diodes.com/assets/Databriefs/PI3USB3200-Product-Brief.pdf","PI3USB3200 Product brief")</f>
        <v>PI3USB3200 Product brief</v>
      </c>
      <c r="C23" t="s">
        <v>75</v>
      </c>
      <c r="D23" t="s">
        <v>17</v>
      </c>
      <c r="E23" t="s">
        <v>18</v>
      </c>
      <c r="F23" t="s">
        <v>76</v>
      </c>
      <c r="G23">
        <v>1</v>
      </c>
      <c r="H23" t="s">
        <v>20</v>
      </c>
      <c r="I23">
        <v>1</v>
      </c>
      <c r="J23" t="s">
        <v>20</v>
      </c>
      <c r="K23" t="s">
        <v>20</v>
      </c>
      <c r="L23" t="s">
        <v>33</v>
      </c>
      <c r="M23" t="s">
        <v>20</v>
      </c>
      <c r="N23" t="s">
        <v>61</v>
      </c>
      <c r="O23">
        <v>3.3</v>
      </c>
      <c r="P23" t="s">
        <v>77</v>
      </c>
    </row>
    <row r="24" spans="1:16">
      <c r="A24" t="str">
        <f>Hyperlink("https://www.diodes.com/part/view/PI3USB32212","PI3USB32212")</f>
        <v>PI3USB32212</v>
      </c>
      <c r="B24" t="str">
        <f>Hyperlink("https://www.diodes.com/assets/Datasheets/PI3USB32212.pdf","PI3USB32212 Datasheet")</f>
        <v>PI3USB32212 Datasheet</v>
      </c>
      <c r="C24" t="s">
        <v>78</v>
      </c>
      <c r="D24" t="s">
        <v>17</v>
      </c>
      <c r="E24" t="s">
        <v>18</v>
      </c>
      <c r="F24" t="s">
        <v>79</v>
      </c>
      <c r="G24">
        <v>2</v>
      </c>
      <c r="H24" t="s">
        <v>50</v>
      </c>
      <c r="I24" t="s">
        <v>20</v>
      </c>
      <c r="J24" t="s">
        <v>57</v>
      </c>
      <c r="K24" t="s">
        <v>50</v>
      </c>
      <c r="L24" t="s">
        <v>21</v>
      </c>
      <c r="M24">
        <v>4</v>
      </c>
      <c r="N24" t="s">
        <v>34</v>
      </c>
      <c r="O24">
        <v>3.3</v>
      </c>
      <c r="P24" t="s">
        <v>80</v>
      </c>
    </row>
    <row r="25" spans="1:16">
      <c r="A25" t="str">
        <f>Hyperlink("https://www.diodes.com/part/view/PI3USB4000D","PI3USB4000D")</f>
        <v>PI3USB4000D</v>
      </c>
      <c r="B25" t="str">
        <f>Hyperlink("https://www.diodes.com/assets/Datasheets/PI3USB4000D.pdf","PI3USB4000D Datasheet")</f>
        <v>PI3USB4000D Datasheet</v>
      </c>
      <c r="C25" t="s">
        <v>81</v>
      </c>
      <c r="D25" t="s">
        <v>17</v>
      </c>
      <c r="E25" t="s">
        <v>18</v>
      </c>
      <c r="F25" t="s">
        <v>82</v>
      </c>
      <c r="G25">
        <v>1</v>
      </c>
      <c r="H25">
        <v>1</v>
      </c>
      <c r="I25">
        <v>1</v>
      </c>
      <c r="J25" t="s">
        <v>83</v>
      </c>
      <c r="K25">
        <v>1</v>
      </c>
      <c r="L25" t="s">
        <v>33</v>
      </c>
      <c r="M25">
        <v>2</v>
      </c>
      <c r="N25" t="s">
        <v>34</v>
      </c>
      <c r="O25" t="s">
        <v>84</v>
      </c>
      <c r="P25" t="s">
        <v>54</v>
      </c>
    </row>
    <row r="26" spans="1:16">
      <c r="A26" t="str">
        <f>Hyperlink("https://www.diodes.com/part/view/PI3USB4000DQ","PI3USB4000DQ")</f>
        <v>PI3USB4000DQ</v>
      </c>
      <c r="B26" t="str">
        <f>Hyperlink("https://www.diodes.com/assets/Datasheets/PI3USB4000DQ.pdf","PI3USB4000DQ Datasheet")</f>
        <v>PI3USB4000DQ Datasheet</v>
      </c>
      <c r="C26" t="s">
        <v>85</v>
      </c>
      <c r="D26" t="s">
        <v>53</v>
      </c>
      <c r="E26" t="s">
        <v>18</v>
      </c>
      <c r="F26" t="s">
        <v>86</v>
      </c>
      <c r="G26">
        <v>1</v>
      </c>
      <c r="H26">
        <v>1</v>
      </c>
      <c r="I26">
        <v>1</v>
      </c>
      <c r="J26" t="s">
        <v>83</v>
      </c>
      <c r="K26">
        <v>1</v>
      </c>
      <c r="L26" t="s">
        <v>33</v>
      </c>
      <c r="M26">
        <v>2</v>
      </c>
      <c r="N26" t="s">
        <v>34</v>
      </c>
      <c r="O26">
        <v>3.3</v>
      </c>
      <c r="P26" t="s">
        <v>87</v>
      </c>
    </row>
    <row r="27" spans="1:16">
      <c r="A27" t="str">
        <f>Hyperlink("https://www.diodes.com/part/view/PI3USB4002A","PI3USB4002A")</f>
        <v>PI3USB4002A</v>
      </c>
      <c r="B27" t="str">
        <f>Hyperlink("https://www.diodes.com/assets/Datasheets/PI3USB4002A.pdf","PI3USB4002A Datasheet")</f>
        <v>PI3USB4002A Datasheet</v>
      </c>
      <c r="C27" t="s">
        <v>88</v>
      </c>
      <c r="D27" t="s">
        <v>17</v>
      </c>
      <c r="E27" t="s">
        <v>18</v>
      </c>
      <c r="F27" t="s">
        <v>89</v>
      </c>
      <c r="G27">
        <v>1</v>
      </c>
      <c r="H27">
        <v>1</v>
      </c>
      <c r="I27">
        <v>1</v>
      </c>
      <c r="J27" t="s">
        <v>83</v>
      </c>
      <c r="K27">
        <v>1</v>
      </c>
      <c r="L27" t="s">
        <v>33</v>
      </c>
      <c r="M27">
        <v>2</v>
      </c>
      <c r="N27" t="s">
        <v>65</v>
      </c>
      <c r="O27">
        <v>3.3</v>
      </c>
      <c r="P27" t="s">
        <v>90</v>
      </c>
    </row>
    <row r="28" spans="1:16">
      <c r="A28" t="str">
        <f>Hyperlink("https://www.diodes.com/part/view/PI3USB4002AQ","PI3USB4002AQ")</f>
        <v>PI3USB4002AQ</v>
      </c>
      <c r="B28" t="str">
        <f>Hyperlink("https://www.diodes.com/assets/Datasheets/PI3USB4002AQ.pdf","PI3USB4002AQ Datasheet")</f>
        <v>PI3USB4002AQ Datasheet</v>
      </c>
      <c r="C28" t="s">
        <v>91</v>
      </c>
      <c r="D28" t="s">
        <v>53</v>
      </c>
      <c r="E28" t="s">
        <v>18</v>
      </c>
      <c r="F28" t="s">
        <v>92</v>
      </c>
      <c r="G28">
        <v>1</v>
      </c>
      <c r="H28">
        <v>1</v>
      </c>
      <c r="I28">
        <v>1</v>
      </c>
      <c r="J28" t="s">
        <v>83</v>
      </c>
      <c r="K28">
        <v>1</v>
      </c>
      <c r="L28" t="s">
        <v>33</v>
      </c>
      <c r="M28">
        <v>2</v>
      </c>
      <c r="N28" t="s">
        <v>65</v>
      </c>
      <c r="O28" t="s">
        <v>84</v>
      </c>
      <c r="P28" t="s">
        <v>54</v>
      </c>
    </row>
    <row r="29" spans="1:16">
      <c r="A29" t="str">
        <f>Hyperlink("https://www.diodes.com/part/view/PI3USB42","PI3USB42")</f>
        <v>PI3USB42</v>
      </c>
      <c r="B29" t="str">
        <f>Hyperlink("https://www.diodes.com/assets/Datasheets/PI3USB42.pdf","PI3USB42 Datasheet")</f>
        <v>PI3USB42 Datasheet</v>
      </c>
      <c r="C29" t="s">
        <v>93</v>
      </c>
      <c r="D29" t="s">
        <v>17</v>
      </c>
      <c r="E29" t="s">
        <v>18</v>
      </c>
      <c r="F29" t="s">
        <v>32</v>
      </c>
      <c r="G29" t="s">
        <v>20</v>
      </c>
      <c r="I29" t="s">
        <v>20</v>
      </c>
      <c r="J29" t="s">
        <v>20</v>
      </c>
      <c r="L29" t="s">
        <v>33</v>
      </c>
      <c r="M29">
        <v>2</v>
      </c>
      <c r="N29" t="s">
        <v>34</v>
      </c>
      <c r="O29">
        <v>3.3</v>
      </c>
      <c r="P29" t="s">
        <v>94</v>
      </c>
    </row>
    <row r="30" spans="1:16">
      <c r="A30" t="str">
        <f>Hyperlink("https://www.diodes.com/part/view/PI3USB9201","PI3USB9201")</f>
        <v>PI3USB9201</v>
      </c>
      <c r="B30" t="str">
        <f>Hyperlink("https://www.diodes.com/assets/Databriefs/PI3USB9201-Product-Brief.pdf","PI3USB9201 Product brief")</f>
        <v>PI3USB9201 Product brief</v>
      </c>
      <c r="C30" t="s">
        <v>95</v>
      </c>
      <c r="D30" t="s">
        <v>17</v>
      </c>
      <c r="E30" t="s">
        <v>18</v>
      </c>
      <c r="F30" t="s">
        <v>96</v>
      </c>
      <c r="G30" t="s">
        <v>20</v>
      </c>
      <c r="H30" t="s">
        <v>20</v>
      </c>
      <c r="I30" t="s">
        <v>20</v>
      </c>
      <c r="J30" t="s">
        <v>97</v>
      </c>
      <c r="K30" t="s">
        <v>50</v>
      </c>
      <c r="L30" t="s">
        <v>20</v>
      </c>
      <c r="M30" t="s">
        <v>20</v>
      </c>
      <c r="N30" t="s">
        <v>20</v>
      </c>
      <c r="O30">
        <v>5</v>
      </c>
      <c r="P30" t="s">
        <v>98</v>
      </c>
    </row>
    <row r="31" spans="1:16">
      <c r="A31" t="str">
        <f>Hyperlink("https://www.diodes.com/part/view/PI3USB9281C","PI3USB9281C")</f>
        <v>PI3USB9281C</v>
      </c>
      <c r="B31" t="str">
        <f>Hyperlink("https://www.diodes.com/assets/Databriefs/PI3USB9281C-Product-Brief.pdf","PI3USB9281C Product brief")</f>
        <v>PI3USB9281C Product brief</v>
      </c>
      <c r="C31" t="s">
        <v>99</v>
      </c>
      <c r="D31" t="s">
        <v>17</v>
      </c>
      <c r="E31" t="s">
        <v>18</v>
      </c>
      <c r="F31" t="s">
        <v>20</v>
      </c>
      <c r="G31">
        <v>1</v>
      </c>
      <c r="I31" t="s">
        <v>20</v>
      </c>
      <c r="J31" t="s">
        <v>20</v>
      </c>
      <c r="L31" t="s">
        <v>33</v>
      </c>
      <c r="M31">
        <v>1</v>
      </c>
      <c r="N31" t="s">
        <v>65</v>
      </c>
      <c r="O31" t="s">
        <v>100</v>
      </c>
      <c r="P31" t="s">
        <v>101</v>
      </c>
    </row>
    <row r="32" spans="1:16">
      <c r="A32" t="str">
        <f>Hyperlink("https://www.diodes.com/part/view/PI3WVR14412Q","PI3WVR14412Q")</f>
        <v>PI3WVR14412Q</v>
      </c>
      <c r="B32" t="str">
        <f>Hyperlink("https://www.diodes.com/assets/Databriefs/PI3WVR14412Q-Product-Brief.pdf","PI3WVR14412Q Product brief")</f>
        <v>PI3WVR14412Q Product brief</v>
      </c>
      <c r="C32" t="s">
        <v>102</v>
      </c>
      <c r="D32" t="s">
        <v>53</v>
      </c>
      <c r="E32" t="s">
        <v>18</v>
      </c>
      <c r="F32" t="s">
        <v>103</v>
      </c>
      <c r="G32" t="s">
        <v>104</v>
      </c>
      <c r="H32" t="s">
        <v>20</v>
      </c>
      <c r="I32" t="s">
        <v>104</v>
      </c>
      <c r="L32" t="s">
        <v>21</v>
      </c>
      <c r="M32" t="s">
        <v>20</v>
      </c>
      <c r="N32" t="s">
        <v>34</v>
      </c>
      <c r="O32">
        <v>3.3</v>
      </c>
      <c r="P32" t="s">
        <v>74</v>
      </c>
    </row>
    <row r="33" spans="1:16">
      <c r="A33" t="str">
        <f>Hyperlink("https://www.diodes.com/part/view/PI5USB2546","PI5USB2546")</f>
        <v>PI5USB2546</v>
      </c>
      <c r="B33" t="str">
        <f>Hyperlink("https://www.diodes.com/assets/Databriefs/PI5USB2546-Product-Brief.pdf","PI5USB2546 Product brief")</f>
        <v>PI5USB2546 Product brief</v>
      </c>
      <c r="C33" t="s">
        <v>105</v>
      </c>
      <c r="D33" t="s">
        <v>17</v>
      </c>
      <c r="E33" t="s">
        <v>106</v>
      </c>
      <c r="F33" t="s">
        <v>107</v>
      </c>
      <c r="G33" t="s">
        <v>20</v>
      </c>
      <c r="H33" t="s">
        <v>50</v>
      </c>
      <c r="I33">
        <v>1</v>
      </c>
      <c r="J33" t="s">
        <v>108</v>
      </c>
      <c r="K33" t="s">
        <v>109</v>
      </c>
      <c r="L33" t="s">
        <v>20</v>
      </c>
      <c r="M33" t="s">
        <v>20</v>
      </c>
      <c r="N33" t="s">
        <v>110</v>
      </c>
      <c r="O33">
        <v>5</v>
      </c>
      <c r="P33" t="s">
        <v>111</v>
      </c>
    </row>
    <row r="34" spans="1:16">
      <c r="A34" t="str">
        <f>Hyperlink("https://www.diodes.com/part/view/PI5USB2546A","PI5USB2546A")</f>
        <v>PI5USB2546A</v>
      </c>
      <c r="B34" t="str">
        <f>Hyperlink("https://www.diodes.com/assets/Datasheets/PI5USB2546A.pdf","PI5USB2546A Datasheet")</f>
        <v>PI5USB2546A Datasheet</v>
      </c>
      <c r="C34" t="s">
        <v>112</v>
      </c>
      <c r="D34" t="s">
        <v>17</v>
      </c>
      <c r="E34" t="s">
        <v>106</v>
      </c>
      <c r="F34" t="s">
        <v>113</v>
      </c>
      <c r="G34" t="s">
        <v>20</v>
      </c>
      <c r="H34" t="s">
        <v>50</v>
      </c>
      <c r="I34">
        <v>1</v>
      </c>
      <c r="J34" t="s">
        <v>108</v>
      </c>
      <c r="K34" t="s">
        <v>109</v>
      </c>
      <c r="L34" t="s">
        <v>20</v>
      </c>
      <c r="M34" t="s">
        <v>20</v>
      </c>
      <c r="N34" t="s">
        <v>110</v>
      </c>
      <c r="O34">
        <v>5</v>
      </c>
      <c r="P34" t="s">
        <v>111</v>
      </c>
    </row>
    <row r="35" spans="1:16">
      <c r="A35" t="str">
        <f>Hyperlink("https://www.diodes.com/part/view/PI5USB2546AQ","PI5USB2546AQ")</f>
        <v>PI5USB2546AQ</v>
      </c>
      <c r="B35" t="str">
        <f>Hyperlink("https://www.diodes.com/assets/Datasheets/PI5USB2546AQ.pdf","PI5USB2546AQ Datasheet")</f>
        <v>PI5USB2546AQ Datasheet</v>
      </c>
      <c r="C35" t="s">
        <v>114</v>
      </c>
      <c r="D35" t="s">
        <v>53</v>
      </c>
      <c r="E35" t="s">
        <v>18</v>
      </c>
      <c r="F35" t="s">
        <v>107</v>
      </c>
      <c r="G35" t="s">
        <v>20</v>
      </c>
      <c r="H35" t="s">
        <v>50</v>
      </c>
      <c r="I35">
        <v>1</v>
      </c>
      <c r="J35" t="s">
        <v>108</v>
      </c>
      <c r="K35" t="s">
        <v>109</v>
      </c>
      <c r="L35" t="s">
        <v>20</v>
      </c>
      <c r="M35" t="s">
        <v>20</v>
      </c>
      <c r="N35" t="s">
        <v>110</v>
      </c>
      <c r="O35">
        <v>5</v>
      </c>
      <c r="P35" t="s">
        <v>111</v>
      </c>
    </row>
    <row r="36" spans="1:16">
      <c r="A36" t="str">
        <f>Hyperlink("https://www.diodes.com/part/view/PI5USB2546H","PI5USB2546H")</f>
        <v>PI5USB2546H</v>
      </c>
      <c r="B36" t="str">
        <f>Hyperlink("https://www.diodes.com/assets/Databriefs/PI5USB2546H-Product-Brief.pdf","PI5USB2546H Product brief")</f>
        <v>PI5USB2546H Product brief</v>
      </c>
      <c r="C36" t="s">
        <v>114</v>
      </c>
      <c r="D36" t="s">
        <v>17</v>
      </c>
      <c r="E36" t="s">
        <v>106</v>
      </c>
      <c r="F36" t="s">
        <v>107</v>
      </c>
      <c r="G36" t="s">
        <v>20</v>
      </c>
      <c r="H36" t="s">
        <v>50</v>
      </c>
      <c r="I36">
        <v>1</v>
      </c>
      <c r="J36" t="s">
        <v>115</v>
      </c>
      <c r="K36" t="s">
        <v>109</v>
      </c>
      <c r="L36" t="s">
        <v>20</v>
      </c>
      <c r="M36" t="s">
        <v>20</v>
      </c>
      <c r="N36" t="s">
        <v>110</v>
      </c>
      <c r="O36">
        <v>5</v>
      </c>
      <c r="P36" t="s">
        <v>111</v>
      </c>
    </row>
    <row r="37" spans="1:16">
      <c r="A37" t="str">
        <f>Hyperlink("https://www.diodes.com/part/view/PI5USB2546J","PI5USB2546J")</f>
        <v>PI5USB2546J</v>
      </c>
      <c r="B37" t="str">
        <f>Hyperlink("https://www.diodes.com/assets/Datasheets/PI5USB2546J.pdf","PI5USB2546J Datasheet")</f>
        <v>PI5USB2546J Datasheet</v>
      </c>
      <c r="C37" t="s">
        <v>114</v>
      </c>
      <c r="D37" t="s">
        <v>17</v>
      </c>
      <c r="E37" t="s">
        <v>106</v>
      </c>
      <c r="F37" t="s">
        <v>57</v>
      </c>
      <c r="G37" t="s">
        <v>20</v>
      </c>
      <c r="H37" t="s">
        <v>50</v>
      </c>
      <c r="I37">
        <v>1</v>
      </c>
      <c r="J37" t="s">
        <v>108</v>
      </c>
      <c r="K37" t="s">
        <v>50</v>
      </c>
      <c r="L37" t="s">
        <v>20</v>
      </c>
      <c r="M37" t="s">
        <v>20</v>
      </c>
      <c r="N37" t="s">
        <v>110</v>
      </c>
      <c r="O37">
        <v>5</v>
      </c>
      <c r="P37" t="s">
        <v>111</v>
      </c>
    </row>
    <row r="38" spans="1:16">
      <c r="A38" t="str">
        <f>Hyperlink("https://www.diodes.com/part/view/PI5USB2546Q","PI5USB2546Q")</f>
        <v>PI5USB2546Q</v>
      </c>
      <c r="B38" t="str">
        <f>Hyperlink("https://www.diodes.com/assets/Datasheets/PI5USB2546Q.pdf","PI5USB2546Q Datasheet")</f>
        <v>PI5USB2546Q Datasheet</v>
      </c>
      <c r="C38" t="s">
        <v>116</v>
      </c>
      <c r="D38" t="s">
        <v>53</v>
      </c>
      <c r="E38" t="s">
        <v>106</v>
      </c>
      <c r="F38" t="s">
        <v>107</v>
      </c>
      <c r="G38" t="s">
        <v>20</v>
      </c>
      <c r="H38" t="s">
        <v>50</v>
      </c>
      <c r="I38">
        <v>1</v>
      </c>
      <c r="J38" t="s">
        <v>108</v>
      </c>
      <c r="K38" t="s">
        <v>109</v>
      </c>
      <c r="L38" t="s">
        <v>20</v>
      </c>
      <c r="M38" t="s">
        <v>20</v>
      </c>
      <c r="N38" t="s">
        <v>110</v>
      </c>
      <c r="O38">
        <v>5</v>
      </c>
      <c r="P38" t="s">
        <v>111</v>
      </c>
    </row>
    <row r="39" spans="1:16">
      <c r="A39" t="str">
        <f>Hyperlink("https://www.diodes.com/part/view/PI5USB30213A","PI5USB30213A")</f>
        <v>PI5USB30213A</v>
      </c>
      <c r="B39" t="str">
        <f>Hyperlink("https://www.diodes.com/assets/Databriefs/PI5USB30213A-Product-Brief.pdf","PI5USB30213A Product brief")</f>
        <v>PI5USB30213A Product brief</v>
      </c>
      <c r="C39" t="s">
        <v>117</v>
      </c>
      <c r="D39" t="s">
        <v>17</v>
      </c>
      <c r="E39" t="s">
        <v>18</v>
      </c>
      <c r="F39" t="s">
        <v>20</v>
      </c>
      <c r="G39" t="s">
        <v>20</v>
      </c>
      <c r="I39" t="s">
        <v>20</v>
      </c>
      <c r="J39" t="s">
        <v>20</v>
      </c>
      <c r="L39" t="s">
        <v>20</v>
      </c>
      <c r="M39" t="s">
        <v>20</v>
      </c>
      <c r="N39" t="s">
        <v>20</v>
      </c>
      <c r="O39" t="s">
        <v>84</v>
      </c>
      <c r="P39" t="s">
        <v>118</v>
      </c>
    </row>
    <row r="40" spans="1:16">
      <c r="A40" t="str">
        <f>Hyperlink("https://www.diodes.com/part/view/PI5USB30216C","PI5USB30216C")</f>
        <v>PI5USB30216C</v>
      </c>
      <c r="B40" t="str">
        <f>Hyperlink("https://www.diodes.com/assets/Datasheets/PI5USB30216C.pdf","PI5USB30216C Datasheet")</f>
        <v>PI5USB30216C Datasheet</v>
      </c>
      <c r="C40" t="s">
        <v>119</v>
      </c>
      <c r="D40" t="s">
        <v>17</v>
      </c>
      <c r="E40" t="s">
        <v>18</v>
      </c>
      <c r="F40" t="s">
        <v>20</v>
      </c>
      <c r="G40" t="s">
        <v>20</v>
      </c>
      <c r="I40" t="s">
        <v>20</v>
      </c>
      <c r="J40" t="s">
        <v>20</v>
      </c>
      <c r="L40" t="s">
        <v>20</v>
      </c>
      <c r="M40" t="s">
        <v>20</v>
      </c>
      <c r="N40" t="s">
        <v>20</v>
      </c>
      <c r="O40" t="s">
        <v>84</v>
      </c>
      <c r="P40" t="s">
        <v>120</v>
      </c>
    </row>
    <row r="41" spans="1:16">
      <c r="A41" t="str">
        <f>Hyperlink("https://www.diodes.com/part/view/PI5USB30216D","PI5USB30216D")</f>
        <v>PI5USB30216D</v>
      </c>
      <c r="B41" t="str">
        <f>Hyperlink("https://www.diodes.com/assets/Datasheets/PI5USB30216D.pdf","PI5USB30216D Datasheet")</f>
        <v>PI5USB30216D Datasheet</v>
      </c>
      <c r="C41" t="s">
        <v>121</v>
      </c>
      <c r="D41" t="s">
        <v>17</v>
      </c>
      <c r="E41" t="s">
        <v>18</v>
      </c>
      <c r="F41" t="s">
        <v>20</v>
      </c>
      <c r="G41" t="s">
        <v>20</v>
      </c>
      <c r="I41" t="s">
        <v>20</v>
      </c>
      <c r="J41" t="s">
        <v>20</v>
      </c>
      <c r="L41" t="s">
        <v>20</v>
      </c>
      <c r="M41" t="s">
        <v>20</v>
      </c>
      <c r="N41" t="s">
        <v>20</v>
      </c>
      <c r="O41" t="s">
        <v>84</v>
      </c>
      <c r="P41" t="s">
        <v>120</v>
      </c>
    </row>
    <row r="42" spans="1:16">
      <c r="A42" t="str">
        <f>Hyperlink("https://www.diodes.com/part/view/PI5USB31213A","PI5USB31213A")</f>
        <v>PI5USB31213A</v>
      </c>
      <c r="B42" t="str">
        <f>Hyperlink("https://www.diodes.com/assets/Databriefs/PI5USB31213A-Product-Brief.pdf","PI5USB31213A Product brief")</f>
        <v>PI5USB31213A Product brief</v>
      </c>
      <c r="C42" t="s">
        <v>122</v>
      </c>
      <c r="D42" t="s">
        <v>17</v>
      </c>
      <c r="E42" t="s">
        <v>18</v>
      </c>
      <c r="F42" t="s">
        <v>20</v>
      </c>
      <c r="G42" t="s">
        <v>20</v>
      </c>
      <c r="I42" t="s">
        <v>20</v>
      </c>
      <c r="J42" t="s">
        <v>20</v>
      </c>
      <c r="L42" t="s">
        <v>20</v>
      </c>
      <c r="M42" t="s">
        <v>20</v>
      </c>
      <c r="N42" t="s">
        <v>20</v>
      </c>
      <c r="O42" t="s">
        <v>84</v>
      </c>
      <c r="P42" t="s">
        <v>118</v>
      </c>
    </row>
  </sheetData>
  <hyperlinks>
    <hyperlink ref="A2" r:id="rId_hyperlink_1" tooltip="PI3DBS12212A" display="PI3DBS12212A"/>
    <hyperlink ref="B2" r:id="rId_hyperlink_2" tooltip="PI3DBS12212A Product brief" display="PI3DBS12212A Product brief"/>
    <hyperlink ref="A3" r:id="rId_hyperlink_3" tooltip="PI3DBS12412A" display="PI3DBS12412A"/>
    <hyperlink ref="B3" r:id="rId_hyperlink_4" tooltip="PI3DBS12412A Product brief" display="PI3DBS12412A Product brief"/>
    <hyperlink ref="A4" r:id="rId_hyperlink_5" tooltip="PI3PCIE3242A" display="PI3PCIE3242A"/>
    <hyperlink ref="B4" r:id="rId_hyperlink_6" tooltip="PI3PCIE3242A Datasheet" display="PI3PCIE3242A Datasheet"/>
    <hyperlink ref="A5" r:id="rId_hyperlink_7" tooltip="PI3PCIE3412A" display="PI3PCIE3412A"/>
    <hyperlink ref="B5" r:id="rId_hyperlink_8" tooltip="PI3PCIE3412A Datasheet" display="PI3PCIE3412A Datasheet"/>
    <hyperlink ref="A6" r:id="rId_hyperlink_9" tooltip="PI3PCIE3442A" display="PI3PCIE3442A"/>
    <hyperlink ref="B6" r:id="rId_hyperlink_10" tooltip="PI3PCIE3442A Datasheet" display="PI3PCIE3442A Datasheet"/>
    <hyperlink ref="A7" r:id="rId_hyperlink_11" tooltip="PI3USB102" display="PI3USB102"/>
    <hyperlink ref="B7" r:id="rId_hyperlink_12" tooltip="PI3USB102 Datasheet" display="PI3USB102 Datasheet"/>
    <hyperlink ref="A8" r:id="rId_hyperlink_13" tooltip="PI3USB102E" display="PI3USB102E"/>
    <hyperlink ref="B8" r:id="rId_hyperlink_14" tooltip="PI3USB102E Datasheet" display="PI3USB102E Datasheet"/>
    <hyperlink ref="A9" r:id="rId_hyperlink_15" tooltip="PI3USB102G" display="PI3USB102G"/>
    <hyperlink ref="B9" r:id="rId_hyperlink_16" tooltip="PI3USB102G Datasheet" display="PI3USB102G Datasheet"/>
    <hyperlink ref="A10" r:id="rId_hyperlink_17" tooltip="PI3USB102J" display="PI3USB102J"/>
    <hyperlink ref="B10" r:id="rId_hyperlink_18" tooltip="PI3USB102J Datasheet" display="PI3USB102J Datasheet"/>
    <hyperlink ref="A11" r:id="rId_hyperlink_19" tooltip="PI3USB103" display="PI3USB103"/>
    <hyperlink ref="B11" r:id="rId_hyperlink_20" tooltip="PI3USB103 Datasheet" display="PI3USB103 Datasheet"/>
    <hyperlink ref="A12" r:id="rId_hyperlink_21" tooltip="PI3USB14-A" display="PI3USB14-A"/>
    <hyperlink ref="B12" r:id="rId_hyperlink_22" tooltip="PI3USB14-A Datasheet" display="PI3USB14-A Datasheet"/>
    <hyperlink ref="A13" r:id="rId_hyperlink_23" tooltip="PI3USB221A" display="PI3USB221A"/>
    <hyperlink ref="B13" r:id="rId_hyperlink_24" tooltip="PI3USB221A Datasheet" display="PI3USB221A Datasheet"/>
    <hyperlink ref="A14" r:id="rId_hyperlink_25" tooltip="PI3USB221E" display="PI3USB221E"/>
    <hyperlink ref="B14" r:id="rId_hyperlink_26" tooltip="PI3USB221E Datasheet" display="PI3USB221E Datasheet"/>
    <hyperlink ref="A15" r:id="rId_hyperlink_27" tooltip="PI3USB221EQ" display="PI3USB221EQ"/>
    <hyperlink ref="B15" r:id="rId_hyperlink_28" tooltip="PI3USB221EQ Datasheet" display="PI3USB221EQ Datasheet"/>
    <hyperlink ref="A16" r:id="rId_hyperlink_29" tooltip="PI3USB302-A" display="PI3USB302-A"/>
    <hyperlink ref="B16" r:id="rId_hyperlink_30" tooltip="PI3USB302-A Datasheet" display="PI3USB302-A Datasheet"/>
    <hyperlink ref="A17" r:id="rId_hyperlink_31" tooltip="PI3USB30532" display="PI3USB30532"/>
    <hyperlink ref="B17" r:id="rId_hyperlink_32" tooltip="PI3USB30532 Product brief" display="PI3USB30532 Product brief"/>
    <hyperlink ref="A18" r:id="rId_hyperlink_33" tooltip="PI3USB30E" display="PI3USB30E"/>
    <hyperlink ref="B18" r:id="rId_hyperlink_34" tooltip="PI3USB30E Datasheet" display="PI3USB30E Datasheet"/>
    <hyperlink ref="A19" r:id="rId_hyperlink_35" tooltip="PI3USB31" display="PI3USB31"/>
    <hyperlink ref="B19" r:id="rId_hyperlink_36" tooltip="PI3USB31 Datasheet" display="PI3USB31 Datasheet"/>
    <hyperlink ref="A20" r:id="rId_hyperlink_37" tooltip="PI3USB31531" display="PI3USB31531"/>
    <hyperlink ref="B20" r:id="rId_hyperlink_38" tooltip="PI3USB31531 Product brief" display="PI3USB31531 Product brief"/>
    <hyperlink ref="A21" r:id="rId_hyperlink_39" tooltip="PI3USB31532" display="PI3USB31532"/>
    <hyperlink ref="B21" r:id="rId_hyperlink_40" tooltip="PI3USB31532 Datasheet" display="PI3USB31532 Datasheet"/>
    <hyperlink ref="A22" r:id="rId_hyperlink_41" tooltip="PI3USB31532Q" display="PI3USB31532Q"/>
    <hyperlink ref="B22" r:id="rId_hyperlink_42" tooltip="PI3USB31532Q Datasheet" display="PI3USB31532Q Datasheet"/>
    <hyperlink ref="A23" r:id="rId_hyperlink_43" tooltip="PI3USB3200" display="PI3USB3200"/>
    <hyperlink ref="B23" r:id="rId_hyperlink_44" tooltip="PI3USB3200 Product brief" display="PI3USB3200 Product brief"/>
    <hyperlink ref="A24" r:id="rId_hyperlink_45" tooltip="PI3USB32212" display="PI3USB32212"/>
    <hyperlink ref="B24" r:id="rId_hyperlink_46" tooltip="PI3USB32212 Datasheet" display="PI3USB32212 Datasheet"/>
    <hyperlink ref="A25" r:id="rId_hyperlink_47" tooltip="PI3USB4000D" display="PI3USB4000D"/>
    <hyperlink ref="B25" r:id="rId_hyperlink_48" tooltip="PI3USB4000D Datasheet" display="PI3USB4000D Datasheet"/>
    <hyperlink ref="A26" r:id="rId_hyperlink_49" tooltip="PI3USB4000DQ" display="PI3USB4000DQ"/>
    <hyperlink ref="B26" r:id="rId_hyperlink_50" tooltip="PI3USB4000DQ Datasheet" display="PI3USB4000DQ Datasheet"/>
    <hyperlink ref="A27" r:id="rId_hyperlink_51" tooltip="PI3USB4002A" display="PI3USB4002A"/>
    <hyperlink ref="B27" r:id="rId_hyperlink_52" tooltip="PI3USB4002A Datasheet" display="PI3USB4002A Datasheet"/>
    <hyperlink ref="A28" r:id="rId_hyperlink_53" tooltip="PI3USB4002AQ" display="PI3USB4002AQ"/>
    <hyperlink ref="B28" r:id="rId_hyperlink_54" tooltip="PI3USB4002AQ Datasheet" display="PI3USB4002AQ Datasheet"/>
    <hyperlink ref="A29" r:id="rId_hyperlink_55" tooltip="PI3USB42" display="PI3USB42"/>
    <hyperlink ref="B29" r:id="rId_hyperlink_56" tooltip="PI3USB42 Datasheet" display="PI3USB42 Datasheet"/>
    <hyperlink ref="A30" r:id="rId_hyperlink_57" tooltip="PI3USB9201" display="PI3USB9201"/>
    <hyperlink ref="B30" r:id="rId_hyperlink_58" tooltip="PI3USB9201 Product brief" display="PI3USB9201 Product brief"/>
    <hyperlink ref="A31" r:id="rId_hyperlink_59" tooltip="PI3USB9281C" display="PI3USB9281C"/>
    <hyperlink ref="B31" r:id="rId_hyperlink_60" tooltip="PI3USB9281C Product brief" display="PI3USB9281C Product brief"/>
    <hyperlink ref="A32" r:id="rId_hyperlink_61" tooltip="PI3WVR14412Q" display="PI3WVR14412Q"/>
    <hyperlink ref="B32" r:id="rId_hyperlink_62" tooltip="PI3WVR14412Q Product brief" display="PI3WVR14412Q Product brief"/>
    <hyperlink ref="A33" r:id="rId_hyperlink_63" tooltip="PI5USB2546" display="PI5USB2546"/>
    <hyperlink ref="B33" r:id="rId_hyperlink_64" tooltip="PI5USB2546 Product brief" display="PI5USB2546 Product brief"/>
    <hyperlink ref="A34" r:id="rId_hyperlink_65" tooltip="PI5USB2546A" display="PI5USB2546A"/>
    <hyperlink ref="B34" r:id="rId_hyperlink_66" tooltip="PI5USB2546A Datasheet" display="PI5USB2546A Datasheet"/>
    <hyperlink ref="A35" r:id="rId_hyperlink_67" tooltip="PI5USB2546AQ" display="PI5USB2546AQ"/>
    <hyperlink ref="B35" r:id="rId_hyperlink_68" tooltip="PI5USB2546AQ Datasheet" display="PI5USB2546AQ Datasheet"/>
    <hyperlink ref="A36" r:id="rId_hyperlink_69" tooltip="PI5USB2546H" display="PI5USB2546H"/>
    <hyperlink ref="B36" r:id="rId_hyperlink_70" tooltip="PI5USB2546H Product brief" display="PI5USB2546H Product brief"/>
    <hyperlink ref="A37" r:id="rId_hyperlink_71" tooltip="PI5USB2546J" display="PI5USB2546J"/>
    <hyperlink ref="B37" r:id="rId_hyperlink_72" tooltip="PI5USB2546J Datasheet" display="PI5USB2546J Datasheet"/>
    <hyperlink ref="A38" r:id="rId_hyperlink_73" tooltip="PI5USB2546Q" display="PI5USB2546Q"/>
    <hyperlink ref="B38" r:id="rId_hyperlink_74" tooltip="PI5USB2546Q Datasheet" display="PI5USB2546Q Datasheet"/>
    <hyperlink ref="A39" r:id="rId_hyperlink_75" tooltip="PI5USB30213A" display="PI5USB30213A"/>
    <hyperlink ref="B39" r:id="rId_hyperlink_76" tooltip="PI5USB30213A Product brief" display="PI5USB30213A Product brief"/>
    <hyperlink ref="A40" r:id="rId_hyperlink_77" tooltip="PI5USB30216C" display="PI5USB30216C"/>
    <hyperlink ref="B40" r:id="rId_hyperlink_78" tooltip="PI5USB30216C Datasheet" display="PI5USB30216C Datasheet"/>
    <hyperlink ref="A41" r:id="rId_hyperlink_79" tooltip="PI5USB30216D" display="PI5USB30216D"/>
    <hyperlink ref="B41" r:id="rId_hyperlink_80" tooltip="PI5USB30216D Datasheet" display="PI5USB30216D Datasheet"/>
    <hyperlink ref="A42" r:id="rId_hyperlink_81" tooltip="PI5USB31213A" display="PI5USB31213A"/>
    <hyperlink ref="B42" r:id="rId_hyperlink_82" tooltip="PI5USB31213A Product brief" display="PI5USB31213A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2024-04-20T00:19:29-05:00</dcterms:created>
  <dcterms:modified xsi:type="dcterms:W3CDTF">2024-04-20T00:19:29-05:00</dcterms:modified>
  <dc:title>Untitled Spreadsheet</dc:title>
  <dc:description/>
  <dc:subject/>
  <cp:keywords/>
  <cp:category/>
</cp:coreProperties>
</file>