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<sst xmlns="http://schemas.openxmlformats.org/spreadsheetml/2006/main" uniqueCount="153">
  <si>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</si>
  <si>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</si>
  <si>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</si>
  <si>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</si>
  <si>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</si>
  <si>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</si>
  <si>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</si>
  <si>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</si>
  <si>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</si>
  <si>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</si>
  <si>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</si>
  <si>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</si>
  <si>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</si>
  <si>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</si>
  <si>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3.3V 4-Bit Bus Switch with Individual Enable (Active Low)</t>
  </si>
  <si>
    <t>4-Channel, 1:1</t>
  </si>
  <si>
    <t>N/A</t>
  </si>
  <si>
    <t>Single Ended</t>
  </si>
  <si>
    <t>TSSOP (L14)  MSL1  Sn, QSOP (Q16)  MSL1 Sn, SOIC (W14)  MSL1  Sn</t>
  </si>
  <si>
    <t>3.3V 4-Bit Bus Switch with Individual Enable (Active High)</t>
  </si>
  <si>
    <t>3.3V, Hot Insertion, 8-Bit, 2-Port NanoSwitch</t>
  </si>
  <si>
    <t>8-Channel, 1:1</t>
  </si>
  <si>
    <t>QSOP (Q20)  MSL1 Sn, TSSOP (L20)  MSL1  Sn, W-QFN3545-20 (ZH20), SOIC (S20)  MSL1  Sn</t>
  </si>
  <si>
    <t>3.3V 8:1 Multiplexer/Demultiplexer</t>
  </si>
  <si>
    <t>Mux: 1 8-Channel</t>
  </si>
  <si>
    <t>TSSOP (L16)  MSL1  Sn, QSOP (Q16)  MSL1 Sn</t>
  </si>
  <si>
    <t>3.3V Dual 4:1 Multiplexer/Demultiplexer</t>
  </si>
  <si>
    <t>Mux:2 4-Channel</t>
  </si>
  <si>
    <t>U-QFN3030-16 (ZHD16) MSL1 PPF, TSSOP (L16)  MSL1  Sn, TSSOP-16, QSOP (Q16)  MSL1 Sn</t>
  </si>
  <si>
    <t>3.3V Quad 2:1 Multiplexer/Demultiplexer</t>
  </si>
  <si>
    <t>Mux: Quad 2-Channel</t>
  </si>
  <si>
    <t>U-QFN3030-16 (ZHD16) MSL1 PPF, TSSOP (L16)  MSL1  Sn, TSSOP-16, QSOP (Q16)  MSL1 Sn, SOIC (W16)  MSL1  Sn</t>
  </si>
  <si>
    <t>3.3V 20-Bit Bus Switch</t>
  </si>
  <si>
    <t>20-Channel, 1:1</t>
  </si>
  <si>
    <t>BQSOP (B48)  MSL1 Sn</t>
  </si>
  <si>
    <t>3.3V 24:12 Mux/DeMux Bus Switch</t>
  </si>
  <si>
    <t>Mux: 1 24-Channel</t>
  </si>
  <si>
    <t>3.3V 32-Bit Bus Switch</t>
  </si>
  <si>
    <t>32-Channel, 1:1</t>
  </si>
  <si>
    <t>BQSOP (B80)  MSL1 Sn</t>
  </si>
  <si>
    <t>3.3V 10-Bit Bus Switch (FCT861)</t>
  </si>
  <si>
    <t>10-Channel, 1:1</t>
  </si>
  <si>
    <t>TSSOP (L24)  MSL1  Sn, QSOP (Q24)  MSL1 Sn</t>
  </si>
  <si>
    <t>2.5V/3.3V, High-Bandwidth Bus Switch, 4-Bit, with Individual Enables</t>
  </si>
  <si>
    <t>TSSOP (L14)  MSL1  Sn, TSSOP-14, QSOP (Q16)  MSL1 Sn, SOIC (W14)  MSL1  Sn</t>
  </si>
  <si>
    <t>2.5V/3.3V, High-Bandwidth Bus Switch, 4-Bit, with High Enables</t>
  </si>
  <si>
    <t>TSSOP (L14)  MSL1  Sn, TSSOP-14, QSOP (Q16)  MSL1 Sn</t>
  </si>
  <si>
    <t>2.5V/3.3V, High-Bandwidth Bus Switch, 8-Bit, Hot Insertion</t>
  </si>
  <si>
    <t>TSSOP (L20)  MSL1  Sn, QSOP (Q20)  MSL1 Sn</t>
  </si>
  <si>
    <t>2.5V/3.3V, High-Bandwidth Bus Switch, 20-Bit, Hot Insertion</t>
  </si>
  <si>
    <t>2.5V/3.3V, High-Bandwidth, 2-Bit, Bus Switch with Individual High Enables</t>
  </si>
  <si>
    <t>2-Channel, 1:1</t>
  </si>
  <si>
    <t>TSSOP (L8) MSL1 Sn, MSOP (U8)  MSL1 Sn</t>
  </si>
  <si>
    <t>2.5V/3.3V, High-Bandwidth, 2-Bit, Bus Switch with Individual Low Enables</t>
  </si>
  <si>
    <t>2.5V/3.3V, High-Bandwidth Bus Switch, 10-Bit, Hot Insertion</t>
  </si>
  <si>
    <t>QSOP (Q24)  MSL1 Sn</t>
  </si>
  <si>
    <t>2.5V/3.3V, High-Bandwidth Bus Switch, 32-Bit, Hot Insertion</t>
  </si>
  <si>
    <t>2.5V/3.3V, High-Bandwidth, 10-Bit Bus Switch (FCT861 Pinout)</t>
  </si>
  <si>
    <t>TSSOP (L24)  MSL1  Sn</t>
  </si>
  <si>
    <t>10-Bit Bus Switch, 2-Enable High and Low 1.8V/2.5V/3.3V, High Bandwidth, Hot Plug</t>
  </si>
  <si>
    <t>2-Bit Bus Switch, Enable Low 1.8V/2.5V/3.3V, High Bandwidth, Hot Plug</t>
  </si>
  <si>
    <t>TSSOP (L8) MSL1 Sn</t>
  </si>
  <si>
    <t>2-Channel 4:1 Mux/DeMux, Enable Low 1.8V/2.5V/3.3V, High Bandwidth, Hot Plug</t>
  </si>
  <si>
    <t>Mux: 2 4-Channel</t>
  </si>
  <si>
    <t>QSOP (Q16)  MSL1 Sn</t>
  </si>
  <si>
    <t>8-Bit Bus Switch, 2-Enable Low 1.8V/2.5V/3.3V, High Bandwidth, Hot Plug</t>
  </si>
  <si>
    <t>TSSOP (L20)  MSL1  Sn, W-QFN3545-20 (ZH20)</t>
  </si>
  <si>
    <t>Low Voltage, High Bandwidth, 2-Channel, 4:1 Mux/DeMux, NanoSwitch™ with Single Enable</t>
  </si>
  <si>
    <t>Mux: Dual 4-Channel</t>
  </si>
  <si>
    <t>Yes</t>
  </si>
  <si>
    <t>SPDT</t>
  </si>
  <si>
    <t>1.8/ 2.5/ 3.3</t>
  </si>
  <si>
    <t>QSOP (Q16)  MSL1 Sn, TSSOP (L16)  MSL1  Sn, UQFN (ZTA16) MSL 1 PPF</t>
  </si>
  <si>
    <t>4-Channel 2:1 Mux/DeMux, Enable Low 1.8V/2.5V/3.3V, High-Bandwidth, Hot Plug</t>
  </si>
  <si>
    <t>2-Bit Bus Switch, Enable High 1.8V/2.5V/3.3V, High Bandwidth, Hot Plug</t>
  </si>
  <si>
    <t>8-Bit Bus Switch, 2-Enable High or Low 1.8V/2.5V/3.3V, High Bandwidth, Hot Plug</t>
  </si>
  <si>
    <t>3-Channel 2:1 Mux/DeMux, Enable Low 1.8V/2.5V/3.3V, High Bandwidth, Hot Plug</t>
  </si>
  <si>
    <t>Mux: Three 2-Channel</t>
  </si>
  <si>
    <t>TSSOP (L16)  MSL1  Sn</t>
  </si>
  <si>
    <t>4-Bit Bus Switch, Enable Low 1.8V/2.5V/3.3V, High Bandwidth, Hot Plug</t>
  </si>
  <si>
    <t>Differential</t>
  </si>
  <si>
    <t>TSSOP (L14)  MSL1  Sn, TQFN (ZB14)  MSL1 __</t>
  </si>
  <si>
    <t>4-Bit Bus Switch, Enable High 1.8V/2.5V/3.3V, High Bandwidth, Hot Plug</t>
  </si>
  <si>
    <t>TSSOP (L14)  MSL1  Sn</t>
  </si>
  <si>
    <t>4-Channel 2:1 Mux/DeMux, Enable Low 1.8V/2.5V/3.3V, High Bandwidth, Hot Plug</t>
  </si>
  <si>
    <t>8-Bit Bus Switch, Enable Low 1.8V/2.5V/3.3V, High Bandwidth, Hot Plug</t>
  </si>
  <si>
    <t>TSSOP (L20)  MSL1  Sn, QSOP (Q20)  MSL1 Sn, W-QFN3545-20 (ZH20)</t>
  </si>
  <si>
    <t>3.3V High Speed 2:4 Differential Mux/Demux</t>
  </si>
  <si>
    <t>2:4 Differential/Single-Ended Mux/Demux</t>
  </si>
  <si>
    <t>Differential and Single Ended</t>
  </si>
  <si>
    <t>4:02</t>
  </si>
  <si>
    <t>W-QFN3030-20 (ZNA20)</t>
  </si>
  <si>
    <t>10.3 Gbps Thunderbolt &amp; DisplayPort Switch</t>
  </si>
  <si>
    <t>1:3 Mux/Demux</t>
  </si>
  <si>
    <t>5,2</t>
  </si>
  <si>
    <t>None</t>
  </si>
  <si>
    <t>NA</t>
  </si>
  <si>
    <t>TQFN (ZL24)  MSL1 Sn</t>
  </si>
  <si>
    <t>Dual SPDT for USB 2.0 HS Compliance and Flow Through Pinout with 5V Protection</t>
  </si>
  <si>
    <t>1-Differential Channel 2:1</t>
  </si>
  <si>
    <t>TQFN (ZL10)  MSL1 PPF</t>
  </si>
  <si>
    <t>2.7Gbps 4-Lane DP1.1a Switch with Triple Control Logic</t>
  </si>
  <si>
    <t>6-Differential Channel 2:1</t>
  </si>
  <si>
    <t>8,4</t>
  </si>
  <si>
    <t>TQFN (ZF56) MSL1 PPF, TQFN (ZH42) MSL1 PPF</t>
  </si>
  <si>
    <t>DP/HDMI 1:2 De-Multiplexer Switch</t>
  </si>
  <si>
    <t>Demux, 1:2: 4-Differential Channel; 1 Passive DP, 1 Active HDMI</t>
  </si>
  <si>
    <t>TQFN (ZL60)  MSL1 Sn</t>
  </si>
  <si>
    <t>20-Bit Bus Switch</t>
  </si>
  <si>
    <t>16-Bit Bus Switch (FCT16245 Pinout)</t>
  </si>
  <si>
    <t>16-Channel, 1:1</t>
  </si>
  <si>
    <t>20-Bit Flow-through Bus Switch (2 Enables)</t>
  </si>
  <si>
    <t>TSSOP (A48) MSL1 Sn</t>
  </si>
  <si>
    <t>4-Bit Bus Switch with Individual Low Enables</t>
  </si>
  <si>
    <t>4-Bit Bus Switch with Individual High Enables</t>
  </si>
  <si>
    <t>8-Bit, Bus Switch Buffers (FCT245 Pinout)</t>
  </si>
  <si>
    <t>8:1 Multiplexer/Demultiplexer</t>
  </si>
  <si>
    <t>Dual 4:1, Multiplexer/Demultiplexer Bus Switch</t>
  </si>
  <si>
    <t>TSSOP (L16)  MSL1  Sn, QSOP (Q16)  MSL1 Sn, SOIC (W16)  MSL1  Sn</t>
  </si>
  <si>
    <t>Quad 2:1, Multiplexer/Demultiplexer Bus Switch</t>
  </si>
  <si>
    <t>U-QFN3030-16 (ZHD16) MSL1 PPF, TSSOP (L16)  MSL1  Sn, QSOP (Q16)  MSL1 Sn, SOIC (W16)  MSL1  Sn</t>
  </si>
  <si>
    <t>2:1 Mux/DeMux Bus Switch</t>
  </si>
  <si>
    <t>Mux: 1 2-Channel</t>
  </si>
  <si>
    <t>SOT23 (T6)  MSL1  Sn</t>
  </si>
  <si>
    <t>2-Bit Bus Switch with Individual High Enables</t>
  </si>
  <si>
    <t>2-Bit Bus Switch with Individual Low Enables</t>
  </si>
  <si>
    <t>QSOP (Q28)  MSL1 Sn</t>
  </si>
  <si>
    <t>24:12 Multiplexer/Demultiplexer Bus Switch</t>
  </si>
  <si>
    <t>32-Bit Bus Switch</t>
  </si>
  <si>
    <t>10-Bit Bus Switch</t>
  </si>
  <si>
    <t>LAN Switch: Quad 2:1 Mux</t>
  </si>
  <si>
    <t>2:01</t>
  </si>
  <si>
    <t>3.3, 5</t>
  </si>
  <si>
    <t>TSSOP (L16)  MSL1  Sn, SOIC (W16)  MSL1  Sn</t>
  </si>
  <si>
    <t>USB Charging Controller 1 Port for CDP and SDP Support, Support 1A</t>
  </si>
  <si>
    <t>Controller, Charging and Data Transfer</t>
  </si>
  <si>
    <t>TDFN (ZA8)  MSL1 Sn</t>
  </si>
  <si>
    <t>USB Charging Controller with Integrated Power Switch 1 Port for CDP and SDP Support</t>
  </si>
  <si>
    <t>1-port</t>
  </si>
  <si>
    <t>No</t>
  </si>
  <si>
    <t>Controller+ Power Switch, Charging and Data Transfer</t>
  </si>
  <si>
    <t>USB Charger</t>
  </si>
  <si>
    <t>TQFN (ZH16) MSL1 Sn</t>
  </si>
  <si>
    <t>USB Charging Controller with Integrated Power Switch Supporting 2.4A, 1 Port for CDP and SDP Support</t>
  </si>
  <si>
    <t>1-Port</t>
  </si>
  <si>
    <t>USB Charging Port Controller and Load Detection Power Switch</t>
  </si>
  <si>
    <t>Controller, Power Switch, Charging and Data Transfer</t>
  </si>
  <si>
    <t>USB charging controller with integrated power switch 1 port for CDP and SDP Support</t>
  </si>
  <si>
    <t>Wideband Video Mux/DeMux</t>
  </si>
  <si>
    <t>Single</t>
  </si>
  <si>
    <t>QSOP (Q16)  MSL1 Sn, SOIC (W16)  MSL1  Sn</t>
  </si>
  <si>
    <t>Wideband Video Mux/DeMux (400 MHz)</t>
  </si>
  <si>
    <t>Wideband Video Mux/DeMux with Enhanced ESD Protection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</si>
</sst>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B3125" TargetMode="External"/><Relationship Id="rId_hyperlink_2" Type="http://schemas.openxmlformats.org/officeDocument/2006/relationships/hyperlink" Target="https://www.diodes.com/assets/Datasheets/PI3B3125_PI3B3126.pdf" TargetMode="External"/><Relationship Id="rId_hyperlink_3" Type="http://schemas.openxmlformats.org/officeDocument/2006/relationships/hyperlink" Target="https://www.diodes.com/part/view/PI3B3126" TargetMode="External"/><Relationship Id="rId_hyperlink_4" Type="http://schemas.openxmlformats.org/officeDocument/2006/relationships/hyperlink" Target="https://www.diodes.com/assets/Datasheets/PI3B3125_PI3B3126.pdf" TargetMode="External"/><Relationship Id="rId_hyperlink_5" Type="http://schemas.openxmlformats.org/officeDocument/2006/relationships/hyperlink" Target="https://www.diodes.com/part/view/PI3B3245" TargetMode="External"/><Relationship Id="rId_hyperlink_6" Type="http://schemas.openxmlformats.org/officeDocument/2006/relationships/hyperlink" Target="https://www.diodes.com/assets/Datasheets/PI3B3245.pdf" TargetMode="External"/><Relationship Id="rId_hyperlink_7" Type="http://schemas.openxmlformats.org/officeDocument/2006/relationships/hyperlink" Target="https://www.diodes.com/part/view/PI3B3251" TargetMode="External"/><Relationship Id="rId_hyperlink_8" Type="http://schemas.openxmlformats.org/officeDocument/2006/relationships/hyperlink" Target="https://www.diodes.com/assets/Datasheets/PI3B3251.pdf" TargetMode="External"/><Relationship Id="rId_hyperlink_9" Type="http://schemas.openxmlformats.org/officeDocument/2006/relationships/hyperlink" Target="https://www.diodes.com/part/view/PI3B3253" TargetMode="External"/><Relationship Id="rId_hyperlink_10" Type="http://schemas.openxmlformats.org/officeDocument/2006/relationships/hyperlink" Target="https://www.diodes.com/assets/Datasheets/PI3B3253.pdf" TargetMode="External"/><Relationship Id="rId_hyperlink_11" Type="http://schemas.openxmlformats.org/officeDocument/2006/relationships/hyperlink" Target="https://www.diodes.com/part/view/PI3B3257" TargetMode="External"/><Relationship Id="rId_hyperlink_12" Type="http://schemas.openxmlformats.org/officeDocument/2006/relationships/hyperlink" Target="https://www.diodes.com/assets/Datasheets/PI3B3257.pdf" TargetMode="External"/><Relationship Id="rId_hyperlink_13" Type="http://schemas.openxmlformats.org/officeDocument/2006/relationships/hyperlink" Target="https://www.diodes.com/part/view/PI3B32X384" TargetMode="External"/><Relationship Id="rId_hyperlink_14" Type="http://schemas.openxmlformats.org/officeDocument/2006/relationships/hyperlink" Target="https://www.diodes.com/assets/Datasheets/PI3B32X384.pdf" TargetMode="External"/><Relationship Id="rId_hyperlink_15" Type="http://schemas.openxmlformats.org/officeDocument/2006/relationships/hyperlink" Target="https://www.diodes.com/part/view/PI3B33X257" TargetMode="External"/><Relationship Id="rId_hyperlink_16" Type="http://schemas.openxmlformats.org/officeDocument/2006/relationships/hyperlink" Target="https://www.diodes.com/assets/Datasheets/PI3B33X257.pdf" TargetMode="External"/><Relationship Id="rId_hyperlink_17" Type="http://schemas.openxmlformats.org/officeDocument/2006/relationships/hyperlink" Target="https://www.diodes.com/part/view/PI3B34X245" TargetMode="External"/><Relationship Id="rId_hyperlink_18" Type="http://schemas.openxmlformats.org/officeDocument/2006/relationships/hyperlink" Target="https://www.diodes.com/assets/Datasheets/PI3B34X245.pdf" TargetMode="External"/><Relationship Id="rId_hyperlink_19" Type="http://schemas.openxmlformats.org/officeDocument/2006/relationships/hyperlink" Target="https://www.diodes.com/part/view/PI3B3861" TargetMode="External"/><Relationship Id="rId_hyperlink_20" Type="http://schemas.openxmlformats.org/officeDocument/2006/relationships/hyperlink" Target="https://www.diodes.com/assets/Datasheets/PI3B3861.pdf" TargetMode="External"/><Relationship Id="rId_hyperlink_21" Type="http://schemas.openxmlformats.org/officeDocument/2006/relationships/hyperlink" Target="https://www.diodes.com/part/view/PI3C3125" TargetMode="External"/><Relationship Id="rId_hyperlink_22" Type="http://schemas.openxmlformats.org/officeDocument/2006/relationships/hyperlink" Target="https://www.diodes.com/assets/Datasheets/PI3C3125-3126.pdf" TargetMode="External"/><Relationship Id="rId_hyperlink_23" Type="http://schemas.openxmlformats.org/officeDocument/2006/relationships/hyperlink" Target="https://www.diodes.com/part/view/PI3C3126" TargetMode="External"/><Relationship Id="rId_hyperlink_24" Type="http://schemas.openxmlformats.org/officeDocument/2006/relationships/hyperlink" Target="https://www.diodes.com/assets/Datasheets/PI3C3126.pdf" TargetMode="External"/><Relationship Id="rId_hyperlink_25" Type="http://schemas.openxmlformats.org/officeDocument/2006/relationships/hyperlink" Target="https://www.diodes.com/part/view/PI3C3245" TargetMode="External"/><Relationship Id="rId_hyperlink_26" Type="http://schemas.openxmlformats.org/officeDocument/2006/relationships/hyperlink" Target="https://www.diodes.com/assets/Datasheets/PI3C3245.pdf" TargetMode="External"/><Relationship Id="rId_hyperlink_27" Type="http://schemas.openxmlformats.org/officeDocument/2006/relationships/hyperlink" Target="https://www.diodes.com/part/view/PI3C32X384" TargetMode="External"/><Relationship Id="rId_hyperlink_28" Type="http://schemas.openxmlformats.org/officeDocument/2006/relationships/hyperlink" Target="https://www.diodes.com/assets/Datasheets/PI3C32X384.pdf" TargetMode="External"/><Relationship Id="rId_hyperlink_29" Type="http://schemas.openxmlformats.org/officeDocument/2006/relationships/hyperlink" Target="https://www.diodes.com/part/view/PI3C3305" TargetMode="External"/><Relationship Id="rId_hyperlink_30" Type="http://schemas.openxmlformats.org/officeDocument/2006/relationships/hyperlink" Target="https://www.diodes.com/assets/Datasheets/PI3C3305-3306.pdf" TargetMode="External"/><Relationship Id="rId_hyperlink_31" Type="http://schemas.openxmlformats.org/officeDocument/2006/relationships/hyperlink" Target="https://www.diodes.com/part/view/PI3C3306" TargetMode="External"/><Relationship Id="rId_hyperlink_32" Type="http://schemas.openxmlformats.org/officeDocument/2006/relationships/hyperlink" Target="https://www.diodes.com/assets/Datasheets/PI3C3305-3306.pdf" TargetMode="External"/><Relationship Id="rId_hyperlink_33" Type="http://schemas.openxmlformats.org/officeDocument/2006/relationships/hyperlink" Target="https://www.diodes.com/part/view/PI3C3384" TargetMode="External"/><Relationship Id="rId_hyperlink_34" Type="http://schemas.openxmlformats.org/officeDocument/2006/relationships/hyperlink" Target="https://www.diodes.com/assets/Datasheets/PI3C3384.pdf" TargetMode="External"/><Relationship Id="rId_hyperlink_35" Type="http://schemas.openxmlformats.org/officeDocument/2006/relationships/hyperlink" Target="https://www.diodes.com/part/view/PI3C34X245" TargetMode="External"/><Relationship Id="rId_hyperlink_36" Type="http://schemas.openxmlformats.org/officeDocument/2006/relationships/hyperlink" Target="https://www.diodes.com/assets/Datasheets/PI3C34X245.pdf" TargetMode="External"/><Relationship Id="rId_hyperlink_37" Type="http://schemas.openxmlformats.org/officeDocument/2006/relationships/hyperlink" Target="https://www.diodes.com/part/view/PI3C3861-A" TargetMode="External"/><Relationship Id="rId_hyperlink_38" Type="http://schemas.openxmlformats.org/officeDocument/2006/relationships/hyperlink" Target="https://www.diodes.com/assets/Datasheets/PI3C3861-A.pdf" TargetMode="External"/><Relationship Id="rId_hyperlink_39" Type="http://schemas.openxmlformats.org/officeDocument/2006/relationships/hyperlink" Target="https://www.diodes.com/part/view/PI3CH1000" TargetMode="External"/><Relationship Id="rId_hyperlink_40" Type="http://schemas.openxmlformats.org/officeDocument/2006/relationships/hyperlink" Target="https://www.diodes.com/assets/Datasheets/PI3CH1000.pdf" TargetMode="External"/><Relationship Id="rId_hyperlink_41" Type="http://schemas.openxmlformats.org/officeDocument/2006/relationships/hyperlink" Target="https://www.diodes.com/part/view/PI3CH1012" TargetMode="External"/><Relationship Id="rId_hyperlink_42" Type="http://schemas.openxmlformats.org/officeDocument/2006/relationships/hyperlink" Target="https://www.diodes.com/assets/Datasheets/PI3CH1012.pdf" TargetMode="External"/><Relationship Id="rId_hyperlink_43" Type="http://schemas.openxmlformats.org/officeDocument/2006/relationships/hyperlink" Target="https://www.diodes.com/part/view/PI3CH200" TargetMode="External"/><Relationship Id="rId_hyperlink_44" Type="http://schemas.openxmlformats.org/officeDocument/2006/relationships/hyperlink" Target="https://www.diodes.com/assets/Datasheets/PI3CH200.pdf" TargetMode="External"/><Relationship Id="rId_hyperlink_45" Type="http://schemas.openxmlformats.org/officeDocument/2006/relationships/hyperlink" Target="https://www.diodes.com/part/view/PI3CH281" TargetMode="External"/><Relationship Id="rId_hyperlink_46" Type="http://schemas.openxmlformats.org/officeDocument/2006/relationships/hyperlink" Target="https://www.diodes.com/assets/Datasheets/PI3CH281.pdf" TargetMode="External"/><Relationship Id="rId_hyperlink_47" Type="http://schemas.openxmlformats.org/officeDocument/2006/relationships/hyperlink" Target="https://www.diodes.com/part/view/PI3CH3244" TargetMode="External"/><Relationship Id="rId_hyperlink_48" Type="http://schemas.openxmlformats.org/officeDocument/2006/relationships/hyperlink" Target="https://www.diodes.com/assets/Datasheets/PI3CH3244.pdf" TargetMode="External"/><Relationship Id="rId_hyperlink_49" Type="http://schemas.openxmlformats.org/officeDocument/2006/relationships/hyperlink" Target="https://www.diodes.com/part/view/PI3CH3253" TargetMode="External"/><Relationship Id="rId_hyperlink_50" Type="http://schemas.openxmlformats.org/officeDocument/2006/relationships/hyperlink" Target="https://www.diodes.com/assets/Datasheets/PI3CH3253.pdf" TargetMode="External"/><Relationship Id="rId_hyperlink_51" Type="http://schemas.openxmlformats.org/officeDocument/2006/relationships/hyperlink" Target="https://www.diodes.com/part/view/PI3CH3257" TargetMode="External"/><Relationship Id="rId_hyperlink_52" Type="http://schemas.openxmlformats.org/officeDocument/2006/relationships/hyperlink" Target="https://www.diodes.com/assets/Datasheets/PI3CH3257.pdf" TargetMode="External"/><Relationship Id="rId_hyperlink_53" Type="http://schemas.openxmlformats.org/officeDocument/2006/relationships/hyperlink" Target="https://www.diodes.com/part/view/PI3CH3305" TargetMode="External"/><Relationship Id="rId_hyperlink_54" Type="http://schemas.openxmlformats.org/officeDocument/2006/relationships/hyperlink" Target="https://www.diodes.com/assets/Datasheets/PI3CH3305.pdf" TargetMode="External"/><Relationship Id="rId_hyperlink_55" Type="http://schemas.openxmlformats.org/officeDocument/2006/relationships/hyperlink" Target="https://www.diodes.com/part/view/PI3CH3345" TargetMode="External"/><Relationship Id="rId_hyperlink_56" Type="http://schemas.openxmlformats.org/officeDocument/2006/relationships/hyperlink" Target="https://www.diodes.com/assets/Datasheets/PI3CH3345.pdf" TargetMode="External"/><Relationship Id="rId_hyperlink_57" Type="http://schemas.openxmlformats.org/officeDocument/2006/relationships/hyperlink" Target="https://www.diodes.com/part/view/PI3CH360" TargetMode="External"/><Relationship Id="rId_hyperlink_58" Type="http://schemas.openxmlformats.org/officeDocument/2006/relationships/hyperlink" Target="https://www.diodes.com/assets/Datasheets/PI3CH360.pdf" TargetMode="External"/><Relationship Id="rId_hyperlink_59" Type="http://schemas.openxmlformats.org/officeDocument/2006/relationships/hyperlink" Target="https://www.diodes.com/part/view/PI3CH400" TargetMode="External"/><Relationship Id="rId_hyperlink_60" Type="http://schemas.openxmlformats.org/officeDocument/2006/relationships/hyperlink" Target="https://www.diodes.com/assets/Datasheets/PI3CH400.pdf" TargetMode="External"/><Relationship Id="rId_hyperlink_61" Type="http://schemas.openxmlformats.org/officeDocument/2006/relationships/hyperlink" Target="https://www.diodes.com/part/view/PI3CH401" TargetMode="External"/><Relationship Id="rId_hyperlink_62" Type="http://schemas.openxmlformats.org/officeDocument/2006/relationships/hyperlink" Target="https://www.diodes.com/assets/Datasheets/PI3CH401.pdf" TargetMode="External"/><Relationship Id="rId_hyperlink_63" Type="http://schemas.openxmlformats.org/officeDocument/2006/relationships/hyperlink" Target="https://www.diodes.com/part/view/PI3CH480" TargetMode="External"/><Relationship Id="rId_hyperlink_64" Type="http://schemas.openxmlformats.org/officeDocument/2006/relationships/hyperlink" Target="https://www.diodes.com/assets/Datasheets/PI3CH480.pdf" TargetMode="External"/><Relationship Id="rId_hyperlink_65" Type="http://schemas.openxmlformats.org/officeDocument/2006/relationships/hyperlink" Target="https://www.diodes.com/part/view/PI3CH800" TargetMode="External"/><Relationship Id="rId_hyperlink_66" Type="http://schemas.openxmlformats.org/officeDocument/2006/relationships/hyperlink" Target="https://www.diodes.com/assets/Datasheets/PI3CH800.pdf" TargetMode="External"/><Relationship Id="rId_hyperlink_67" Type="http://schemas.openxmlformats.org/officeDocument/2006/relationships/hyperlink" Target="https://www.diodes.com/part/view/PI3DBS3224" TargetMode="External"/><Relationship Id="rId_hyperlink_68" Type="http://schemas.openxmlformats.org/officeDocument/2006/relationships/hyperlink" Target="https://www.diodes.com/assets/Datasheets/PI3DBS3224.pdf" TargetMode="External"/><Relationship Id="rId_hyperlink_69" Type="http://schemas.openxmlformats.org/officeDocument/2006/relationships/hyperlink" Target="https://www.diodes.com/part/view/PI3TB212" TargetMode="External"/><Relationship Id="rId_hyperlink_70" Type="http://schemas.openxmlformats.org/officeDocument/2006/relationships/hyperlink" Target="https://www.diodes.com/assets/Datasheets/PI3TB212.pdf" TargetMode="External"/><Relationship Id="rId_hyperlink_71" Type="http://schemas.openxmlformats.org/officeDocument/2006/relationships/hyperlink" Target="https://www.diodes.com/part/view/PI3USB102E" TargetMode="External"/><Relationship Id="rId_hyperlink_72" Type="http://schemas.openxmlformats.org/officeDocument/2006/relationships/hyperlink" Target="https://www.diodes.com/assets/Datasheets/PI3USB102E.pdf" TargetMode="External"/><Relationship Id="rId_hyperlink_73" Type="http://schemas.openxmlformats.org/officeDocument/2006/relationships/hyperlink" Target="https://www.diodes.com/part/view/PI3VDP612-A" TargetMode="External"/><Relationship Id="rId_hyperlink_74" Type="http://schemas.openxmlformats.org/officeDocument/2006/relationships/hyperlink" Target="https://www.diodes.com/assets/Datasheets/PI3VDP612-A.pdf" TargetMode="External"/><Relationship Id="rId_hyperlink_75" Type="http://schemas.openxmlformats.org/officeDocument/2006/relationships/hyperlink" Target="https://www.diodes.com/part/view/PI3WVR31212A" TargetMode="External"/><Relationship Id="rId_hyperlink_76" Type="http://schemas.openxmlformats.org/officeDocument/2006/relationships/hyperlink" Target="https://www.diodes.com/assets/Datasheets/PI3WVR31212A.pdf" TargetMode="External"/><Relationship Id="rId_hyperlink_77" Type="http://schemas.openxmlformats.org/officeDocument/2006/relationships/hyperlink" Target="https://www.diodes.com/part/view/PI5C16210" TargetMode="External"/><Relationship Id="rId_hyperlink_78" Type="http://schemas.openxmlformats.org/officeDocument/2006/relationships/hyperlink" Target="https://www.diodes.com/assets/Datasheets/PI5C16210.pdf" TargetMode="External"/><Relationship Id="rId_hyperlink_79" Type="http://schemas.openxmlformats.org/officeDocument/2006/relationships/hyperlink" Target="https://www.diodes.com/part/view/PI5C16245" TargetMode="External"/><Relationship Id="rId_hyperlink_80" Type="http://schemas.openxmlformats.org/officeDocument/2006/relationships/hyperlink" Target="https://www.diodes.com/assets/Datasheets/PI5C16245.pdf" TargetMode="External"/><Relationship Id="rId_hyperlink_81" Type="http://schemas.openxmlformats.org/officeDocument/2006/relationships/hyperlink" Target="https://www.diodes.com/part/view/PI5C16861" TargetMode="External"/><Relationship Id="rId_hyperlink_82" Type="http://schemas.openxmlformats.org/officeDocument/2006/relationships/hyperlink" Target="https://www.diodes.com/assets/Datasheets/PI5C16861.pdf" TargetMode="External"/><Relationship Id="rId_hyperlink_83" Type="http://schemas.openxmlformats.org/officeDocument/2006/relationships/hyperlink" Target="https://www.diodes.com/part/view/PI5C3125" TargetMode="External"/><Relationship Id="rId_hyperlink_84" Type="http://schemas.openxmlformats.org/officeDocument/2006/relationships/hyperlink" Target="https://www.diodes.com/assets/Datasheets/PI5C3125.pdf" TargetMode="External"/><Relationship Id="rId_hyperlink_85" Type="http://schemas.openxmlformats.org/officeDocument/2006/relationships/hyperlink" Target="https://www.diodes.com/part/view/PI5C3126" TargetMode="External"/><Relationship Id="rId_hyperlink_86" Type="http://schemas.openxmlformats.org/officeDocument/2006/relationships/hyperlink" Target="https://www.diodes.com/assets/Datasheets/PI5C3125.pdf" TargetMode="External"/><Relationship Id="rId_hyperlink_87" Type="http://schemas.openxmlformats.org/officeDocument/2006/relationships/hyperlink" Target="https://www.diodes.com/part/view/PI5C3245" TargetMode="External"/><Relationship Id="rId_hyperlink_88" Type="http://schemas.openxmlformats.org/officeDocument/2006/relationships/hyperlink" Target="https://www.diodes.com/assets/Datasheets/PI5C3245.pdf" TargetMode="External"/><Relationship Id="rId_hyperlink_89" Type="http://schemas.openxmlformats.org/officeDocument/2006/relationships/hyperlink" Target="https://www.diodes.com/part/view/PI5C3251" TargetMode="External"/><Relationship Id="rId_hyperlink_90" Type="http://schemas.openxmlformats.org/officeDocument/2006/relationships/hyperlink" Target="https://www.diodes.com/assets/Datasheets/PI5C3251.pdf" TargetMode="External"/><Relationship Id="rId_hyperlink_91" Type="http://schemas.openxmlformats.org/officeDocument/2006/relationships/hyperlink" Target="https://www.diodes.com/part/view/PI5C3253" TargetMode="External"/><Relationship Id="rId_hyperlink_92" Type="http://schemas.openxmlformats.org/officeDocument/2006/relationships/hyperlink" Target="https://www.diodes.com/assets/Datasheets/PI5C3253.pdf" TargetMode="External"/><Relationship Id="rId_hyperlink_93" Type="http://schemas.openxmlformats.org/officeDocument/2006/relationships/hyperlink" Target="https://www.diodes.com/part/view/PI5C3257" TargetMode="External"/><Relationship Id="rId_hyperlink_94" Type="http://schemas.openxmlformats.org/officeDocument/2006/relationships/hyperlink" Target="https://www.diodes.com/assets/Datasheets/PI5C3257.pdf" TargetMode="External"/><Relationship Id="rId_hyperlink_95" Type="http://schemas.openxmlformats.org/officeDocument/2006/relationships/hyperlink" Target="https://www.diodes.com/part/view/PI5C3303" TargetMode="External"/><Relationship Id="rId_hyperlink_96" Type="http://schemas.openxmlformats.org/officeDocument/2006/relationships/hyperlink" Target="https://www.diodes.com/assets/Datasheets/PI5C3303.pdf" TargetMode="External"/><Relationship Id="rId_hyperlink_97" Type="http://schemas.openxmlformats.org/officeDocument/2006/relationships/hyperlink" Target="https://www.diodes.com/part/view/PI5C3305" TargetMode="External"/><Relationship Id="rId_hyperlink_98" Type="http://schemas.openxmlformats.org/officeDocument/2006/relationships/hyperlink" Target="https://www.diodes.com/assets/Datasheets/PI5C3305.pdf" TargetMode="External"/><Relationship Id="rId_hyperlink_99" Type="http://schemas.openxmlformats.org/officeDocument/2006/relationships/hyperlink" Target="https://www.diodes.com/part/view/PI5C3306" TargetMode="External"/><Relationship Id="rId_hyperlink_100" Type="http://schemas.openxmlformats.org/officeDocument/2006/relationships/hyperlink" Target="https://www.diodes.com/assets/Datasheets/PI5C3306.pdf" TargetMode="External"/><Relationship Id="rId_hyperlink_101" Type="http://schemas.openxmlformats.org/officeDocument/2006/relationships/hyperlink" Target="https://www.diodes.com/part/view/PI5C3390+" TargetMode="External"/><Relationship Id="rId_hyperlink_102" Type="http://schemas.openxmlformats.org/officeDocument/2006/relationships/hyperlink" Target="https://www.diodes.com/assets/Datasheets/products_inactive_data/PI5C3390_32390.pdf" TargetMode="External"/><Relationship Id="rId_hyperlink_103" Type="http://schemas.openxmlformats.org/officeDocument/2006/relationships/hyperlink" Target="https://www.diodes.com/part/view/PI5C33X257" TargetMode="External"/><Relationship Id="rId_hyperlink_104" Type="http://schemas.openxmlformats.org/officeDocument/2006/relationships/hyperlink" Target="https://www.diodes.com/assets/Datasheets/PI5C33X257.pdf" TargetMode="External"/><Relationship Id="rId_hyperlink_105" Type="http://schemas.openxmlformats.org/officeDocument/2006/relationships/hyperlink" Target="https://www.diodes.com/part/view/PI5C34x245" TargetMode="External"/><Relationship Id="rId_hyperlink_106" Type="http://schemas.openxmlformats.org/officeDocument/2006/relationships/hyperlink" Target="https://www.diodes.com/assets/Datasheets/PI5C34X2.pdf" TargetMode="External"/><Relationship Id="rId_hyperlink_107" Type="http://schemas.openxmlformats.org/officeDocument/2006/relationships/hyperlink" Target="https://www.diodes.com/part/view/PI5C3861" TargetMode="External"/><Relationship Id="rId_hyperlink_108" Type="http://schemas.openxmlformats.org/officeDocument/2006/relationships/hyperlink" Target="https://www.diodes.com/assets/Datasheets/PI5C3861.pdf" TargetMode="External"/><Relationship Id="rId_hyperlink_109" Type="http://schemas.openxmlformats.org/officeDocument/2006/relationships/hyperlink" Target="https://www.diodes.com/part/view/PI5L200" TargetMode="External"/><Relationship Id="rId_hyperlink_110" Type="http://schemas.openxmlformats.org/officeDocument/2006/relationships/hyperlink" Target="https://www.diodes.com/assets/Datasheets/PI5L200.pdf" TargetMode="External"/><Relationship Id="rId_hyperlink_111" Type="http://schemas.openxmlformats.org/officeDocument/2006/relationships/hyperlink" Target="https://www.diodes.com/part/view/PI5USB1468A" TargetMode="External"/><Relationship Id="rId_hyperlink_112" Type="http://schemas.openxmlformats.org/officeDocument/2006/relationships/hyperlink" Target="https://www.diodes.com/assets/Datasheets/PI5USB1468-PI5USB1468A.pdf" TargetMode="External"/><Relationship Id="rId_hyperlink_113" Type="http://schemas.openxmlformats.org/officeDocument/2006/relationships/hyperlink" Target="https://www.diodes.com/part/view/PI5USB2546" TargetMode="External"/><Relationship Id="rId_hyperlink_114" Type="http://schemas.openxmlformats.org/officeDocument/2006/relationships/hyperlink" Target="https://www.diodes.com/assets/Databriefs/PI5USB2546-Product-Brief.pdf" TargetMode="External"/><Relationship Id="rId_hyperlink_115" Type="http://schemas.openxmlformats.org/officeDocument/2006/relationships/hyperlink" Target="https://www.diodes.com/part/view/PI5USB2546A" TargetMode="External"/><Relationship Id="rId_hyperlink_116" Type="http://schemas.openxmlformats.org/officeDocument/2006/relationships/hyperlink" Target="https://www.diodes.com/assets/Datasheets/PI5USB2546A.pdf" TargetMode="External"/><Relationship Id="rId_hyperlink_117" Type="http://schemas.openxmlformats.org/officeDocument/2006/relationships/hyperlink" Target="https://www.diodes.com/part/view/PI5USB2546AQ" TargetMode="External"/><Relationship Id="rId_hyperlink_118" Type="http://schemas.openxmlformats.org/officeDocument/2006/relationships/hyperlink" Target="https://www.diodes.com/assets/Datasheets/PI5USB2546AQ.pdf" TargetMode="External"/><Relationship Id="rId_hyperlink_119" Type="http://schemas.openxmlformats.org/officeDocument/2006/relationships/hyperlink" Target="https://www.diodes.com/part/view/PI5USB2546H" TargetMode="External"/><Relationship Id="rId_hyperlink_120" Type="http://schemas.openxmlformats.org/officeDocument/2006/relationships/hyperlink" Target="https://www.diodes.com/assets/Databriefs/PI5USB2546H-Product-Brief.pdf" TargetMode="External"/><Relationship Id="rId_hyperlink_121" Type="http://schemas.openxmlformats.org/officeDocument/2006/relationships/hyperlink" Target="https://www.diodes.com/part/view/PI5USB2546J" TargetMode="External"/><Relationship Id="rId_hyperlink_122" Type="http://schemas.openxmlformats.org/officeDocument/2006/relationships/hyperlink" Target="https://www.diodes.com/assets/Datasheets/PI5USB2546J.pdf" TargetMode="External"/><Relationship Id="rId_hyperlink_123" Type="http://schemas.openxmlformats.org/officeDocument/2006/relationships/hyperlink" Target="https://www.diodes.com/part/view/PI5USB2546Q" TargetMode="External"/><Relationship Id="rId_hyperlink_124" Type="http://schemas.openxmlformats.org/officeDocument/2006/relationships/hyperlink" Target="https://www.diodes.com/assets/Datasheets/PI5USB2546Q.pdf" TargetMode="External"/><Relationship Id="rId_hyperlink_125" Type="http://schemas.openxmlformats.org/officeDocument/2006/relationships/hyperlink" Target="https://www.diodes.com/part/view/PI5V330" TargetMode="External"/><Relationship Id="rId_hyperlink_126" Type="http://schemas.openxmlformats.org/officeDocument/2006/relationships/hyperlink" Target="https://www.diodes.com/assets/Datasheets/PI5V330.pdf" TargetMode="External"/><Relationship Id="rId_hyperlink_127" Type="http://schemas.openxmlformats.org/officeDocument/2006/relationships/hyperlink" Target="https://www.diodes.com/part/view/PI5V330A" TargetMode="External"/><Relationship Id="rId_hyperlink_128" Type="http://schemas.openxmlformats.org/officeDocument/2006/relationships/hyperlink" Target="https://www.diodes.com/assets/Datasheets/PI5V330A.pdf" TargetMode="External"/><Relationship Id="rId_hyperlink_129" Type="http://schemas.openxmlformats.org/officeDocument/2006/relationships/hyperlink" Target="https://www.diodes.com/part/view/PI5V330S" TargetMode="External"/><Relationship Id="rId_hyperlink_130" Type="http://schemas.openxmlformats.org/officeDocument/2006/relationships/hyperlink" Target="https://www.diodes.com/assets/Datasheets/PI5V330S.pdf" TargetMode="External"/><Relationship Id="rId_hyperlink_131" Type="http://schemas.openxmlformats.org/officeDocument/2006/relationships/hyperlink" Target="https://www.diodes.com/part/view/PI5V331" TargetMode="External"/><Relationship Id="rId_hyperlink_132" Type="http://schemas.openxmlformats.org/officeDocument/2006/relationships/hyperlink" Target="https://www.diodes.com/assets/Datasheets/PI5V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8.848" bestFit="true" customWidth="true" style="0"/>
    <col min="3" max="3" width="119.114" bestFit="true" customWidth="true" style="0"/>
    <col min="4" max="4" width="75.41" bestFit="true" customWidth="true" style="0"/>
    <col min="5" max="5" width="25.851" bestFit="true" customWidth="true" style="0"/>
    <col min="6" max="6" width="15.282" bestFit="true" customWidth="true" style="0"/>
    <col min="7" max="7" width="6.998" bestFit="true" customWidth="true" style="0"/>
    <col min="8" max="8" width="62.413" bestFit="true" customWidth="true" style="0"/>
    <col min="9" max="9" width="12.854" bestFit="true" customWidth="true" style="0"/>
    <col min="10" max="10" width="35.277" bestFit="true" customWidth="true" style="0"/>
    <col min="11" max="11" width="25.851" bestFit="true" customWidth="true" style="0"/>
    <col min="12" max="12" width="13.997" bestFit="true" customWidth="true" style="0"/>
    <col min="13" max="13" width="16.425" bestFit="true" customWidth="true" style="0"/>
    <col min="14" max="14" width="124.97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N1" s="1" t="s">
        <v>13</v>
      </c>
    </row>
    <row r="2" spans="1:14">
      <c r="A2" t="str">
        <f>Hyperlink("https://www.diodes.com/part/view/PI3B3125","PI3B3125")</f>
        <v>PI3B3125</v>
      </c>
      <c r="B2" t="str">
        <f>Hyperlink("https://www.diodes.com/assets/Datasheets/PI3B3125_PI3B3126.pdf","PI3B3125 Datasheet")</f>
        <v>PI3B3125 Datasheet</v>
      </c>
      <c r="C2" t="s">
        <v>14</v>
      </c>
      <c r="D2" t="s">
        <v>15</v>
      </c>
      <c r="E2" t="s">
        <v>16</v>
      </c>
      <c r="G2" t="s">
        <v>16</v>
      </c>
      <c r="H2" t="s">
        <v>16</v>
      </c>
      <c r="J2" t="s">
        <v>17</v>
      </c>
      <c r="K2">
        <v>4</v>
      </c>
      <c r="L2" t="s">
        <v>16</v>
      </c>
      <c r="M2">
        <v>3.3</v>
      </c>
      <c r="N2" t="s">
        <v>18</v>
      </c>
    </row>
    <row r="3" spans="1:14">
      <c r="A3" t="str">
        <f>Hyperlink("https://www.diodes.com/part/view/PI3B3126","PI3B3126")</f>
        <v>PI3B3126</v>
      </c>
      <c r="B3" t="str">
        <f>Hyperlink("https://www.diodes.com/assets/Datasheets/PI3B3125_PI3B3126.pdf","PI3B3125 Datasheet")</f>
        <v>PI3B3125 Datasheet</v>
      </c>
      <c r="C3" t="s">
        <v>19</v>
      </c>
      <c r="D3" t="s">
        <v>15</v>
      </c>
      <c r="E3" t="s">
        <v>16</v>
      </c>
      <c r="G3" t="s">
        <v>16</v>
      </c>
      <c r="H3" t="s">
        <v>16</v>
      </c>
      <c r="J3" t="s">
        <v>17</v>
      </c>
      <c r="K3">
        <v>4</v>
      </c>
      <c r="L3" t="s">
        <v>16</v>
      </c>
      <c r="M3">
        <v>3.3</v>
      </c>
      <c r="N3" t="s">
        <v>18</v>
      </c>
    </row>
    <row r="4" spans="1:14">
      <c r="A4" t="str">
        <f>Hyperlink("https://www.diodes.com/part/view/PI3B3245","PI3B3245")</f>
        <v>PI3B3245</v>
      </c>
      <c r="B4" t="str">
        <f>Hyperlink("https://www.diodes.com/assets/Datasheets/PI3B3245.pdf","PI3B3245 Datasheet")</f>
        <v>PI3B3245 Datasheet</v>
      </c>
      <c r="C4" t="s">
        <v>20</v>
      </c>
      <c r="D4" t="s">
        <v>21</v>
      </c>
      <c r="E4" t="s">
        <v>16</v>
      </c>
      <c r="G4" t="s">
        <v>16</v>
      </c>
      <c r="H4" t="s">
        <v>16</v>
      </c>
      <c r="J4" t="s">
        <v>17</v>
      </c>
      <c r="K4">
        <v>8</v>
      </c>
      <c r="L4" t="s">
        <v>16</v>
      </c>
      <c r="M4">
        <v>3.3</v>
      </c>
      <c r="N4" t="s">
        <v>22</v>
      </c>
    </row>
    <row r="5" spans="1:14">
      <c r="A5" t="str">
        <f>Hyperlink("https://www.diodes.com/part/view/PI3B3251","PI3B3251")</f>
        <v>PI3B3251</v>
      </c>
      <c r="B5" t="str">
        <f>Hyperlink("https://www.diodes.com/assets/Datasheets/PI3B3251.pdf","PI3B3251 Datasheet")</f>
        <v>PI3B3251 Datasheet</v>
      </c>
      <c r="C5" t="s">
        <v>23</v>
      </c>
      <c r="D5" t="s">
        <v>24</v>
      </c>
      <c r="E5" t="s">
        <v>16</v>
      </c>
      <c r="G5" t="s">
        <v>16</v>
      </c>
      <c r="H5" t="s">
        <v>16</v>
      </c>
      <c r="J5" t="s">
        <v>17</v>
      </c>
      <c r="K5">
        <v>8</v>
      </c>
      <c r="L5" t="s">
        <v>16</v>
      </c>
      <c r="M5">
        <v>3.3</v>
      </c>
      <c r="N5" t="s">
        <v>25</v>
      </c>
    </row>
    <row r="6" spans="1:14">
      <c r="A6" t="str">
        <f>Hyperlink("https://www.diodes.com/part/view/PI3B3253","PI3B3253")</f>
        <v>PI3B3253</v>
      </c>
      <c r="B6" t="str">
        <f>Hyperlink("https://www.diodes.com/assets/Datasheets/PI3B3253.pdf","PI3B3253 Datasheet")</f>
        <v>PI3B3253 Datasheet</v>
      </c>
      <c r="C6" t="s">
        <v>26</v>
      </c>
      <c r="D6" t="s">
        <v>27</v>
      </c>
      <c r="E6" t="s">
        <v>16</v>
      </c>
      <c r="G6" t="s">
        <v>16</v>
      </c>
      <c r="H6" t="s">
        <v>16</v>
      </c>
      <c r="J6" t="s">
        <v>17</v>
      </c>
      <c r="K6">
        <v>4</v>
      </c>
      <c r="L6" t="s">
        <v>16</v>
      </c>
      <c r="M6">
        <v>3.3</v>
      </c>
      <c r="N6" t="s">
        <v>28</v>
      </c>
    </row>
    <row r="7" spans="1:14">
      <c r="A7" t="str">
        <f>Hyperlink("https://www.diodes.com/part/view/PI3B3257","PI3B3257")</f>
        <v>PI3B3257</v>
      </c>
      <c r="B7" t="str">
        <f>Hyperlink("https://www.diodes.com/assets/Datasheets/PI3B3257.pdf","PI3B3257 Datasheet")</f>
        <v>PI3B3257 Datasheet</v>
      </c>
      <c r="C7" t="s">
        <v>29</v>
      </c>
      <c r="D7" t="s">
        <v>30</v>
      </c>
      <c r="E7" t="s">
        <v>16</v>
      </c>
      <c r="G7" t="s">
        <v>16</v>
      </c>
      <c r="H7" t="s">
        <v>16</v>
      </c>
      <c r="J7" t="s">
        <v>17</v>
      </c>
      <c r="K7">
        <v>2</v>
      </c>
      <c r="L7" t="s">
        <v>16</v>
      </c>
      <c r="M7">
        <v>3.3</v>
      </c>
      <c r="N7" t="s">
        <v>31</v>
      </c>
    </row>
    <row r="8" spans="1:14">
      <c r="A8" t="str">
        <f>Hyperlink("https://www.diodes.com/part/view/PI3B32X384","PI3B32X384")</f>
        <v>PI3B32X384</v>
      </c>
      <c r="B8" t="str">
        <f>Hyperlink("https://www.diodes.com/assets/Datasheets/PI3B32X384.pdf","PI3B32X384 Datasheet")</f>
        <v>PI3B32X384 Datasheet</v>
      </c>
      <c r="C8" t="s">
        <v>32</v>
      </c>
      <c r="D8" t="s">
        <v>33</v>
      </c>
      <c r="E8" t="s">
        <v>16</v>
      </c>
      <c r="G8" t="s">
        <v>16</v>
      </c>
      <c r="H8" t="s">
        <v>16</v>
      </c>
      <c r="J8" t="s">
        <v>17</v>
      </c>
      <c r="K8">
        <v>20</v>
      </c>
      <c r="L8" t="s">
        <v>16</v>
      </c>
      <c r="M8">
        <v>3.3</v>
      </c>
      <c r="N8" t="s">
        <v>34</v>
      </c>
    </row>
    <row r="9" spans="1:14">
      <c r="A9" t="str">
        <f>Hyperlink("https://www.diodes.com/part/view/PI3B33X257","PI3B33X257")</f>
        <v>PI3B33X257</v>
      </c>
      <c r="B9" t="str">
        <f>Hyperlink("https://www.diodes.com/assets/Datasheets/PI3B33X257.pdf","PI3B33X257 Datasheet")</f>
        <v>PI3B33X257 Datasheet</v>
      </c>
      <c r="C9" t="s">
        <v>35</v>
      </c>
      <c r="D9" t="s">
        <v>36</v>
      </c>
      <c r="E9" t="s">
        <v>16</v>
      </c>
      <c r="G9" t="s">
        <v>16</v>
      </c>
      <c r="H9" t="s">
        <v>16</v>
      </c>
      <c r="J9" t="s">
        <v>17</v>
      </c>
      <c r="K9">
        <v>24</v>
      </c>
      <c r="L9" t="s">
        <v>16</v>
      </c>
      <c r="M9">
        <v>3.3</v>
      </c>
      <c r="N9" t="s">
        <v>34</v>
      </c>
    </row>
    <row r="10" spans="1:14">
      <c r="A10" t="str">
        <f>Hyperlink("https://www.diodes.com/part/view/PI3B34X245","PI3B34X245")</f>
        <v>PI3B34X245</v>
      </c>
      <c r="B10" t="str">
        <f>Hyperlink("https://www.diodes.com/assets/Datasheets/PI3B34X245.pdf","PI3B34X245 Datasheet")</f>
        <v>PI3B34X245 Datasheet</v>
      </c>
      <c r="C10" t="s">
        <v>37</v>
      </c>
      <c r="D10" t="s">
        <v>38</v>
      </c>
      <c r="E10" t="s">
        <v>16</v>
      </c>
      <c r="G10" t="s">
        <v>16</v>
      </c>
      <c r="H10" t="s">
        <v>16</v>
      </c>
      <c r="J10" t="s">
        <v>17</v>
      </c>
      <c r="K10">
        <v>32</v>
      </c>
      <c r="L10" t="s">
        <v>16</v>
      </c>
      <c r="M10">
        <v>3.3</v>
      </c>
      <c r="N10" t="s">
        <v>39</v>
      </c>
    </row>
    <row r="11" spans="1:14">
      <c r="A11" t="str">
        <f>Hyperlink("https://www.diodes.com/part/view/PI3B3861","PI3B3861")</f>
        <v>PI3B3861</v>
      </c>
      <c r="B11" t="str">
        <f>Hyperlink("https://www.diodes.com/assets/Datasheets/PI3B3861.pdf","PI3B3861 Datasheet")</f>
        <v>PI3B3861 Datasheet</v>
      </c>
      <c r="C11" t="s">
        <v>40</v>
      </c>
      <c r="D11" t="s">
        <v>41</v>
      </c>
      <c r="E11" t="s">
        <v>16</v>
      </c>
      <c r="G11" t="s">
        <v>16</v>
      </c>
      <c r="H11" t="s">
        <v>16</v>
      </c>
      <c r="J11" t="s">
        <v>17</v>
      </c>
      <c r="K11">
        <v>10</v>
      </c>
      <c r="L11" t="s">
        <v>16</v>
      </c>
      <c r="M11">
        <v>3.3</v>
      </c>
      <c r="N11" t="s">
        <v>42</v>
      </c>
    </row>
    <row r="12" spans="1:14">
      <c r="A12" t="str">
        <f>Hyperlink("https://www.diodes.com/part/view/PI3C3125","PI3C3125")</f>
        <v>PI3C3125</v>
      </c>
      <c r="B12" t="str">
        <f>Hyperlink("https://www.diodes.com/assets/Datasheets/PI3C3125-3126.pdf","PI3C3125-3126 Datasheet")</f>
        <v>PI3C3125-3126 Datasheet</v>
      </c>
      <c r="C12" t="s">
        <v>43</v>
      </c>
      <c r="D12" t="s">
        <v>15</v>
      </c>
      <c r="E12" t="s">
        <v>16</v>
      </c>
      <c r="F12">
        <v>1</v>
      </c>
      <c r="G12" t="s">
        <v>16</v>
      </c>
      <c r="H12" t="s">
        <v>16</v>
      </c>
      <c r="J12" t="s">
        <v>17</v>
      </c>
      <c r="K12">
        <v>4</v>
      </c>
      <c r="L12" t="s">
        <v>16</v>
      </c>
      <c r="M12">
        <v>5</v>
      </c>
      <c r="N12" t="s">
        <v>44</v>
      </c>
    </row>
    <row r="13" spans="1:14">
      <c r="A13" t="str">
        <f>Hyperlink("https://www.diodes.com/part/view/PI3C3126","PI3C3126")</f>
        <v>PI3C3126</v>
      </c>
      <c r="B13" t="str">
        <f>Hyperlink("https://www.diodes.com/assets/Datasheets/PI3C3126.pdf","PI3C3126 Datasheet")</f>
        <v>PI3C3126 Datasheet</v>
      </c>
      <c r="C13" t="s">
        <v>45</v>
      </c>
      <c r="D13" t="s">
        <v>15</v>
      </c>
      <c r="E13" t="s">
        <v>16</v>
      </c>
      <c r="F13">
        <v>1</v>
      </c>
      <c r="G13" t="s">
        <v>16</v>
      </c>
      <c r="H13" t="s">
        <v>16</v>
      </c>
      <c r="J13" t="s">
        <v>17</v>
      </c>
      <c r="K13">
        <v>4</v>
      </c>
      <c r="L13" t="s">
        <v>16</v>
      </c>
      <c r="M13">
        <v>3.3</v>
      </c>
      <c r="N13" t="s">
        <v>46</v>
      </c>
    </row>
    <row r="14" spans="1:14">
      <c r="A14" t="str">
        <f>Hyperlink("https://www.diodes.com/part/view/PI3C3245","PI3C3245")</f>
        <v>PI3C3245</v>
      </c>
      <c r="B14" t="str">
        <f>Hyperlink("https://www.diodes.com/assets/Datasheets/PI3C3245.pdf","PI3C3245 Datasheet")</f>
        <v>PI3C3245 Datasheet</v>
      </c>
      <c r="C14" t="s">
        <v>47</v>
      </c>
      <c r="D14" t="s">
        <v>21</v>
      </c>
      <c r="E14" t="s">
        <v>16</v>
      </c>
      <c r="F14">
        <v>1</v>
      </c>
      <c r="G14" t="s">
        <v>16</v>
      </c>
      <c r="H14" t="s">
        <v>16</v>
      </c>
      <c r="J14" t="s">
        <v>17</v>
      </c>
      <c r="K14">
        <v>8</v>
      </c>
      <c r="L14" t="s">
        <v>16</v>
      </c>
      <c r="M14">
        <v>3.3</v>
      </c>
      <c r="N14" t="s">
        <v>48</v>
      </c>
    </row>
    <row r="15" spans="1:14">
      <c r="A15" t="str">
        <f>Hyperlink("https://www.diodes.com/part/view/PI3C32X384","PI3C32X384")</f>
        <v>PI3C32X384</v>
      </c>
      <c r="B15" t="str">
        <f>Hyperlink("https://www.diodes.com/assets/Datasheets/PI3C32X384.pdf","PI3C32X384 Datasheet")</f>
        <v>PI3C32X384 Datasheet</v>
      </c>
      <c r="C15" t="s">
        <v>49</v>
      </c>
      <c r="D15" t="s">
        <v>33</v>
      </c>
      <c r="E15" t="s">
        <v>16</v>
      </c>
      <c r="F15">
        <v>1</v>
      </c>
      <c r="G15" t="s">
        <v>16</v>
      </c>
      <c r="H15" t="s">
        <v>16</v>
      </c>
      <c r="J15" t="s">
        <v>17</v>
      </c>
      <c r="K15">
        <v>20</v>
      </c>
      <c r="L15" t="s">
        <v>16</v>
      </c>
      <c r="M15">
        <v>3.3</v>
      </c>
      <c r="N15" t="s">
        <v>34</v>
      </c>
    </row>
    <row r="16" spans="1:14">
      <c r="A16" t="str">
        <f>Hyperlink("https://www.diodes.com/part/view/PI3C3305","PI3C3305")</f>
        <v>PI3C3305</v>
      </c>
      <c r="B16" t="str">
        <f>Hyperlink("https://www.diodes.com/assets/Datasheets/PI3C3305-3306.pdf","PI3C3305-3306 Datasheet")</f>
        <v>PI3C3305-3306 Datasheet</v>
      </c>
      <c r="C16" t="s">
        <v>50</v>
      </c>
      <c r="D16" t="s">
        <v>51</v>
      </c>
      <c r="E16" t="s">
        <v>16</v>
      </c>
      <c r="F16">
        <v>1</v>
      </c>
      <c r="G16" t="s">
        <v>16</v>
      </c>
      <c r="H16" t="s">
        <v>16</v>
      </c>
      <c r="J16" t="s">
        <v>17</v>
      </c>
      <c r="K16">
        <v>2</v>
      </c>
      <c r="L16" t="s">
        <v>16</v>
      </c>
      <c r="M16">
        <v>3.3</v>
      </c>
      <c r="N16" t="s">
        <v>52</v>
      </c>
    </row>
    <row r="17" spans="1:14">
      <c r="A17" t="str">
        <f>Hyperlink("https://www.diodes.com/part/view/PI3C3306","PI3C3306")</f>
        <v>PI3C3306</v>
      </c>
      <c r="B17" t="str">
        <f>Hyperlink("https://www.diodes.com/assets/Datasheets/PI3C3305-3306.pdf","PI3C3305-3306 Datasheet")</f>
        <v>PI3C3305-3306 Datasheet</v>
      </c>
      <c r="C17" t="s">
        <v>53</v>
      </c>
      <c r="D17" t="s">
        <v>51</v>
      </c>
      <c r="E17" t="s">
        <v>16</v>
      </c>
      <c r="F17">
        <v>1</v>
      </c>
      <c r="G17" t="s">
        <v>16</v>
      </c>
      <c r="H17" t="s">
        <v>16</v>
      </c>
      <c r="J17" t="s">
        <v>17</v>
      </c>
      <c r="K17">
        <v>2</v>
      </c>
      <c r="L17" t="s">
        <v>16</v>
      </c>
      <c r="M17">
        <v>3.3</v>
      </c>
      <c r="N17" t="s">
        <v>52</v>
      </c>
    </row>
    <row r="18" spans="1:14">
      <c r="A18" t="str">
        <f>Hyperlink("https://www.diodes.com/part/view/PI3C3384","PI3C3384")</f>
        <v>PI3C3384</v>
      </c>
      <c r="B18" t="str">
        <f>Hyperlink("https://www.diodes.com/assets/Datasheets/PI3C3384.pdf","PI3C3384 Datasheet")</f>
        <v>PI3C3384 Datasheet</v>
      </c>
      <c r="C18" t="s">
        <v>54</v>
      </c>
      <c r="D18" t="s">
        <v>41</v>
      </c>
      <c r="E18" t="s">
        <v>16</v>
      </c>
      <c r="F18">
        <v>1</v>
      </c>
      <c r="G18" t="s">
        <v>16</v>
      </c>
      <c r="H18" t="s">
        <v>16</v>
      </c>
      <c r="J18" t="s">
        <v>17</v>
      </c>
      <c r="K18">
        <v>10</v>
      </c>
      <c r="L18" t="s">
        <v>16</v>
      </c>
      <c r="M18">
        <v>3.3</v>
      </c>
      <c r="N18" t="s">
        <v>55</v>
      </c>
    </row>
    <row r="19" spans="1:14">
      <c r="A19" t="str">
        <f>Hyperlink("https://www.diodes.com/part/view/PI3C34X245","PI3C34X245")</f>
        <v>PI3C34X245</v>
      </c>
      <c r="B19" t="str">
        <f>Hyperlink("https://www.diodes.com/assets/Datasheets/PI3C34X245.pdf","PI3C34X245 Datasheet")</f>
        <v>PI3C34X245 Datasheet</v>
      </c>
      <c r="C19" t="s">
        <v>56</v>
      </c>
      <c r="D19" t="s">
        <v>38</v>
      </c>
      <c r="E19" t="s">
        <v>16</v>
      </c>
      <c r="F19">
        <v>1</v>
      </c>
      <c r="G19" t="s">
        <v>16</v>
      </c>
      <c r="H19" t="s">
        <v>16</v>
      </c>
      <c r="J19" t="s">
        <v>17</v>
      </c>
      <c r="K19">
        <v>32</v>
      </c>
      <c r="L19" t="s">
        <v>16</v>
      </c>
      <c r="M19">
        <v>3.3</v>
      </c>
      <c r="N19" t="s">
        <v>39</v>
      </c>
    </row>
    <row r="20" spans="1:14">
      <c r="A20" t="str">
        <f>Hyperlink("https://www.diodes.com/part/view/PI3C3861-A","PI3C3861-A")</f>
        <v>PI3C3861-A</v>
      </c>
      <c r="B20" t="str">
        <f>Hyperlink("https://www.diodes.com/assets/Datasheets/PI3C3861-A.pdf","PI3C3861-A Datasheet")</f>
        <v>PI3C3861-A Datasheet</v>
      </c>
      <c r="C20" t="s">
        <v>57</v>
      </c>
      <c r="D20" t="s">
        <v>41</v>
      </c>
      <c r="E20" t="s">
        <v>16</v>
      </c>
      <c r="F20">
        <v>1</v>
      </c>
      <c r="G20" t="s">
        <v>16</v>
      </c>
      <c r="H20" t="s">
        <v>16</v>
      </c>
      <c r="J20" t="s">
        <v>17</v>
      </c>
      <c r="K20">
        <v>10</v>
      </c>
      <c r="L20" t="s">
        <v>16</v>
      </c>
      <c r="M20">
        <v>3.3</v>
      </c>
      <c r="N20" t="s">
        <v>55</v>
      </c>
    </row>
    <row r="21" spans="1:14">
      <c r="A21" t="str">
        <f>Hyperlink("https://www.diodes.com/part/view/PI3CH1000","PI3CH1000")</f>
        <v>PI3CH1000</v>
      </c>
      <c r="B21" t="str">
        <f>Hyperlink("https://www.diodes.com/assets/Datasheets/PI3CH1000.pdf","PI3CH1000 Datasheet")</f>
        <v>PI3CH1000 Datasheet</v>
      </c>
      <c r="C21" t="s">
        <v>57</v>
      </c>
      <c r="D21" t="s">
        <v>41</v>
      </c>
      <c r="E21" t="s">
        <v>16</v>
      </c>
      <c r="F21">
        <v>1</v>
      </c>
      <c r="G21" t="s">
        <v>16</v>
      </c>
      <c r="H21" t="s">
        <v>16</v>
      </c>
      <c r="J21" t="s">
        <v>17</v>
      </c>
      <c r="K21">
        <v>10</v>
      </c>
      <c r="L21" t="s">
        <v>16</v>
      </c>
      <c r="M21">
        <v>3.3</v>
      </c>
      <c r="N21" t="s">
        <v>58</v>
      </c>
    </row>
    <row r="22" spans="1:14">
      <c r="A22" t="str">
        <f>Hyperlink("https://www.diodes.com/part/view/PI3CH1012","PI3CH1012")</f>
        <v>PI3CH1012</v>
      </c>
      <c r="B22" t="str">
        <f>Hyperlink("https://www.diodes.com/assets/Datasheets/PI3CH1012.pdf","PI3CH1012 Datasheet")</f>
        <v>PI3CH1012 Datasheet</v>
      </c>
      <c r="C22" t="s">
        <v>59</v>
      </c>
      <c r="D22" t="s">
        <v>41</v>
      </c>
      <c r="E22" t="s">
        <v>16</v>
      </c>
      <c r="F22">
        <v>1</v>
      </c>
      <c r="G22" t="s">
        <v>16</v>
      </c>
      <c r="H22" t="s">
        <v>16</v>
      </c>
      <c r="J22" t="s">
        <v>17</v>
      </c>
      <c r="K22">
        <v>10</v>
      </c>
      <c r="L22" t="s">
        <v>16</v>
      </c>
      <c r="M22">
        <v>3.3</v>
      </c>
      <c r="N22" t="s">
        <v>55</v>
      </c>
    </row>
    <row r="23" spans="1:14">
      <c r="A23" t="str">
        <f>Hyperlink("https://www.diodes.com/part/view/PI3CH200","PI3CH200")</f>
        <v>PI3CH200</v>
      </c>
      <c r="B23" t="str">
        <f>Hyperlink("https://www.diodes.com/assets/Datasheets/PI3CH200.pdf","PI3CH200 Datasheet")</f>
        <v>PI3CH200 Datasheet</v>
      </c>
      <c r="C23" t="s">
        <v>60</v>
      </c>
      <c r="D23" t="s">
        <v>51</v>
      </c>
      <c r="E23" t="s">
        <v>16</v>
      </c>
      <c r="F23">
        <v>1</v>
      </c>
      <c r="G23" t="s">
        <v>16</v>
      </c>
      <c r="H23" t="s">
        <v>16</v>
      </c>
      <c r="J23" t="s">
        <v>17</v>
      </c>
      <c r="K23">
        <v>2</v>
      </c>
      <c r="L23" t="s">
        <v>16</v>
      </c>
      <c r="M23">
        <v>3.3</v>
      </c>
      <c r="N23" t="s">
        <v>61</v>
      </c>
    </row>
    <row r="24" spans="1:14">
      <c r="A24" t="str">
        <f>Hyperlink("https://www.diodes.com/part/view/PI3CH281","PI3CH281")</f>
        <v>PI3CH281</v>
      </c>
      <c r="B24" t="str">
        <f>Hyperlink("https://www.diodes.com/assets/Datasheets/PI3CH281.pdf","PI3CH281 Datasheet")</f>
        <v>PI3CH281 Datasheet</v>
      </c>
      <c r="C24" t="s">
        <v>62</v>
      </c>
      <c r="D24" t="s">
        <v>63</v>
      </c>
      <c r="E24" t="s">
        <v>16</v>
      </c>
      <c r="F24">
        <v>1</v>
      </c>
      <c r="G24" t="s">
        <v>16</v>
      </c>
      <c r="H24" t="s">
        <v>16</v>
      </c>
      <c r="J24" t="s">
        <v>17</v>
      </c>
      <c r="K24">
        <v>4</v>
      </c>
      <c r="L24" t="s">
        <v>16</v>
      </c>
      <c r="M24">
        <v>3.3</v>
      </c>
      <c r="N24" t="s">
        <v>64</v>
      </c>
    </row>
    <row r="25" spans="1:14">
      <c r="A25" t="str">
        <f>Hyperlink("https://www.diodes.com/part/view/PI3CH3244","PI3CH3244")</f>
        <v>PI3CH3244</v>
      </c>
      <c r="B25" t="str">
        <f>Hyperlink("https://www.diodes.com/assets/Datasheets/PI3CH3244.pdf","PI3CH3244 Datasheet")</f>
        <v>PI3CH3244 Datasheet</v>
      </c>
      <c r="C25" t="s">
        <v>65</v>
      </c>
      <c r="D25" t="s">
        <v>21</v>
      </c>
      <c r="E25" t="s">
        <v>16</v>
      </c>
      <c r="F25">
        <v>1</v>
      </c>
      <c r="G25" t="s">
        <v>16</v>
      </c>
      <c r="H25" t="s">
        <v>16</v>
      </c>
      <c r="J25" t="s">
        <v>17</v>
      </c>
      <c r="K25">
        <v>8</v>
      </c>
      <c r="L25" t="s">
        <v>16</v>
      </c>
      <c r="M25">
        <v>3.3</v>
      </c>
      <c r="N25" t="s">
        <v>66</v>
      </c>
    </row>
    <row r="26" spans="1:14">
      <c r="A26" t="str">
        <f>Hyperlink("https://www.diodes.com/part/view/PI3CH3253","PI3CH3253")</f>
        <v>PI3CH3253</v>
      </c>
      <c r="B26" t="str">
        <f>Hyperlink("https://www.diodes.com/assets/Datasheets/PI3CH3253.pdf","PI3CH3253 Datasheet")</f>
        <v>PI3CH3253 Datasheet</v>
      </c>
      <c r="C26" t="s">
        <v>67</v>
      </c>
      <c r="D26" t="s">
        <v>68</v>
      </c>
      <c r="E26" t="s">
        <v>16</v>
      </c>
      <c r="F26">
        <v>1</v>
      </c>
      <c r="G26" t="s">
        <v>16</v>
      </c>
      <c r="I26" t="s">
        <v>69</v>
      </c>
      <c r="J26" t="s">
        <v>17</v>
      </c>
      <c r="K26">
        <v>4</v>
      </c>
      <c r="L26" t="s">
        <v>70</v>
      </c>
      <c r="M26" t="s">
        <v>71</v>
      </c>
      <c r="N26" t="s">
        <v>72</v>
      </c>
    </row>
    <row r="27" spans="1:14">
      <c r="A27" t="str">
        <f>Hyperlink("https://www.diodes.com/part/view/PI3CH3257","PI3CH3257")</f>
        <v>PI3CH3257</v>
      </c>
      <c r="B27" t="str">
        <f>Hyperlink("https://www.diodes.com/assets/Datasheets/PI3CH3257.pdf","PI3CH3257 Datasheet")</f>
        <v>PI3CH3257 Datasheet</v>
      </c>
      <c r="C27" t="s">
        <v>73</v>
      </c>
      <c r="D27" t="s">
        <v>30</v>
      </c>
      <c r="E27" t="s">
        <v>16</v>
      </c>
      <c r="F27">
        <v>1</v>
      </c>
      <c r="G27" t="s">
        <v>16</v>
      </c>
      <c r="I27" t="s">
        <v>69</v>
      </c>
      <c r="J27" t="s">
        <v>17</v>
      </c>
      <c r="K27">
        <v>4</v>
      </c>
      <c r="L27" t="s">
        <v>70</v>
      </c>
      <c r="M27" t="s">
        <v>71</v>
      </c>
      <c r="N27" t="s">
        <v>72</v>
      </c>
    </row>
    <row r="28" spans="1:14">
      <c r="A28" t="str">
        <f>Hyperlink("https://www.diodes.com/part/view/PI3CH3305","PI3CH3305")</f>
        <v>PI3CH3305</v>
      </c>
      <c r="B28" t="str">
        <f>Hyperlink("https://www.diodes.com/assets/Datasheets/PI3CH3305.pdf","PI3CH3305 Datasheet")</f>
        <v>PI3CH3305 Datasheet</v>
      </c>
      <c r="C28" t="s">
        <v>74</v>
      </c>
      <c r="D28" t="s">
        <v>51</v>
      </c>
      <c r="E28" t="s">
        <v>16</v>
      </c>
      <c r="F28">
        <v>1</v>
      </c>
      <c r="G28" t="s">
        <v>16</v>
      </c>
      <c r="H28" t="s">
        <v>16</v>
      </c>
      <c r="J28" t="s">
        <v>17</v>
      </c>
      <c r="K28">
        <v>2</v>
      </c>
      <c r="L28" t="s">
        <v>16</v>
      </c>
      <c r="M28">
        <v>3.3</v>
      </c>
      <c r="N28" t="s">
        <v>52</v>
      </c>
    </row>
    <row r="29" spans="1:14">
      <c r="A29" t="str">
        <f>Hyperlink("https://www.diodes.com/part/view/PI3CH3345","PI3CH3345")</f>
        <v>PI3CH3345</v>
      </c>
      <c r="B29" t="str">
        <f>Hyperlink("https://www.diodes.com/assets/Datasheets/PI3CH3345.pdf","PI3CH3345 Datasheet")</f>
        <v>PI3CH3345 Datasheet</v>
      </c>
      <c r="C29" t="s">
        <v>75</v>
      </c>
      <c r="D29" t="s">
        <v>21</v>
      </c>
      <c r="E29" t="s">
        <v>16</v>
      </c>
      <c r="F29">
        <v>1</v>
      </c>
      <c r="G29" t="s">
        <v>16</v>
      </c>
      <c r="H29" t="s">
        <v>16</v>
      </c>
      <c r="J29" t="s">
        <v>17</v>
      </c>
      <c r="K29">
        <v>8</v>
      </c>
      <c r="L29" t="s">
        <v>16</v>
      </c>
      <c r="M29">
        <v>3.3</v>
      </c>
      <c r="N29" t="s">
        <v>66</v>
      </c>
    </row>
    <row r="30" spans="1:14">
      <c r="A30" t="str">
        <f>Hyperlink("https://www.diodes.com/part/view/PI3CH360","PI3CH360")</f>
        <v>PI3CH360</v>
      </c>
      <c r="B30" t="str">
        <f>Hyperlink("https://www.diodes.com/assets/Datasheets/PI3CH360.pdf","PI3CH360 Datasheet")</f>
        <v>PI3CH360 Datasheet</v>
      </c>
      <c r="C30" t="s">
        <v>76</v>
      </c>
      <c r="D30" t="s">
        <v>77</v>
      </c>
      <c r="E30" t="s">
        <v>16</v>
      </c>
      <c r="F30">
        <v>1</v>
      </c>
      <c r="G30" t="s">
        <v>16</v>
      </c>
      <c r="H30" t="s">
        <v>16</v>
      </c>
      <c r="J30" t="s">
        <v>17</v>
      </c>
      <c r="K30">
        <v>2</v>
      </c>
      <c r="L30" t="s">
        <v>16</v>
      </c>
      <c r="M30">
        <v>3.3</v>
      </c>
      <c r="N30" t="s">
        <v>78</v>
      </c>
    </row>
    <row r="31" spans="1:14">
      <c r="A31" t="str">
        <f>Hyperlink("https://www.diodes.com/part/view/PI3CH400","PI3CH400")</f>
        <v>PI3CH400</v>
      </c>
      <c r="B31" t="str">
        <f>Hyperlink("https://www.diodes.com/assets/Datasheets/PI3CH400.pdf","PI3CH400 Datasheet")</f>
        <v>PI3CH400 Datasheet</v>
      </c>
      <c r="C31" t="s">
        <v>79</v>
      </c>
      <c r="D31" t="s">
        <v>15</v>
      </c>
      <c r="E31" t="s">
        <v>16</v>
      </c>
      <c r="F31">
        <v>1</v>
      </c>
      <c r="G31" t="s">
        <v>16</v>
      </c>
      <c r="H31" t="s">
        <v>16</v>
      </c>
      <c r="J31" t="s">
        <v>80</v>
      </c>
      <c r="K31">
        <v>4</v>
      </c>
      <c r="L31" t="s">
        <v>16</v>
      </c>
      <c r="M31">
        <v>3.3</v>
      </c>
      <c r="N31" t="s">
        <v>81</v>
      </c>
    </row>
    <row r="32" spans="1:14">
      <c r="A32" t="str">
        <f>Hyperlink("https://www.diodes.com/part/view/PI3CH401","PI3CH401")</f>
        <v>PI3CH401</v>
      </c>
      <c r="B32" t="str">
        <f>Hyperlink("https://www.diodes.com/assets/Datasheets/PI3CH401.pdf","PI3CH401 Datasheet")</f>
        <v>PI3CH401 Datasheet</v>
      </c>
      <c r="C32" t="s">
        <v>82</v>
      </c>
      <c r="D32" t="s">
        <v>15</v>
      </c>
      <c r="E32" t="s">
        <v>16</v>
      </c>
      <c r="F32">
        <v>1</v>
      </c>
      <c r="G32" t="s">
        <v>16</v>
      </c>
      <c r="H32" t="s">
        <v>16</v>
      </c>
      <c r="J32" t="s">
        <v>17</v>
      </c>
      <c r="K32">
        <v>4</v>
      </c>
      <c r="L32" t="s">
        <v>16</v>
      </c>
      <c r="M32">
        <v>3.3</v>
      </c>
      <c r="N32" t="s">
        <v>83</v>
      </c>
    </row>
    <row r="33" spans="1:14">
      <c r="A33" t="str">
        <f>Hyperlink("https://www.diodes.com/part/view/PI3CH480","PI3CH480")</f>
        <v>PI3CH480</v>
      </c>
      <c r="B33" t="str">
        <f>Hyperlink("https://www.diodes.com/assets/Datasheets/PI3CH480.pdf","PI3CH480 Datasheet")</f>
        <v>PI3CH480 Datasheet</v>
      </c>
      <c r="C33" t="s">
        <v>84</v>
      </c>
      <c r="D33" t="s">
        <v>30</v>
      </c>
      <c r="E33" t="s">
        <v>16</v>
      </c>
      <c r="F33">
        <v>1</v>
      </c>
      <c r="G33" t="s">
        <v>16</v>
      </c>
      <c r="H33" t="s">
        <v>16</v>
      </c>
      <c r="J33" t="s">
        <v>17</v>
      </c>
      <c r="K33">
        <v>2</v>
      </c>
      <c r="L33" t="s">
        <v>16</v>
      </c>
      <c r="M33">
        <v>3.3</v>
      </c>
      <c r="N33" t="s">
        <v>28</v>
      </c>
    </row>
    <row r="34" spans="1:14">
      <c r="A34" t="str">
        <f>Hyperlink("https://www.diodes.com/part/view/PI3CH800","PI3CH800")</f>
        <v>PI3CH800</v>
      </c>
      <c r="B34" t="str">
        <f>Hyperlink("https://www.diodes.com/assets/Datasheets/PI3CH800.pdf","PI3CH800 Datasheet")</f>
        <v>PI3CH800 Datasheet</v>
      </c>
      <c r="C34" t="s">
        <v>85</v>
      </c>
      <c r="D34" t="s">
        <v>21</v>
      </c>
      <c r="E34" t="s">
        <v>16</v>
      </c>
      <c r="F34">
        <v>1</v>
      </c>
      <c r="G34" t="s">
        <v>16</v>
      </c>
      <c r="H34" t="s">
        <v>16</v>
      </c>
      <c r="J34" t="s">
        <v>17</v>
      </c>
      <c r="K34">
        <v>8</v>
      </c>
      <c r="L34" t="s">
        <v>16</v>
      </c>
      <c r="M34">
        <v>3.3</v>
      </c>
      <c r="N34" t="s">
        <v>86</v>
      </c>
    </row>
    <row r="35" spans="1:14">
      <c r="A35" t="str">
        <f>Hyperlink("https://www.diodes.com/part/view/PI3DBS3224","PI3DBS3224")</f>
        <v>PI3DBS3224</v>
      </c>
      <c r="B35" t="str">
        <f>Hyperlink("https://www.diodes.com/assets/Datasheets/PI3DBS3224.pdf","PI3DBS3224 Datasheet")</f>
        <v>PI3DBS3224 Datasheet</v>
      </c>
      <c r="C35" t="s">
        <v>87</v>
      </c>
      <c r="D35" t="s">
        <v>88</v>
      </c>
      <c r="E35">
        <v>4</v>
      </c>
      <c r="G35">
        <v>2</v>
      </c>
      <c r="H35" t="s">
        <v>16</v>
      </c>
      <c r="I35">
        <v>1</v>
      </c>
      <c r="J35" t="s">
        <v>89</v>
      </c>
      <c r="K35">
        <v>4</v>
      </c>
      <c r="L35" t="s">
        <v>90</v>
      </c>
      <c r="M35">
        <v>3.3</v>
      </c>
      <c r="N35" t="s">
        <v>91</v>
      </c>
    </row>
    <row r="36" spans="1:14">
      <c r="A36" t="str">
        <f>Hyperlink("https://www.diodes.com/part/view/PI3TB212","PI3TB212")</f>
        <v>PI3TB212</v>
      </c>
      <c r="B36" t="str">
        <f>Hyperlink("https://www.diodes.com/assets/Datasheets/PI3TB212.pdf","PI3TB212 Datasheet")</f>
        <v>PI3TB212 Datasheet</v>
      </c>
      <c r="C36" t="s">
        <v>92</v>
      </c>
      <c r="D36" t="s">
        <v>93</v>
      </c>
      <c r="E36" t="s">
        <v>94</v>
      </c>
      <c r="G36" t="s">
        <v>94</v>
      </c>
      <c r="H36" t="s">
        <v>95</v>
      </c>
      <c r="J36" t="s">
        <v>80</v>
      </c>
      <c r="K36" t="s">
        <v>96</v>
      </c>
      <c r="L36" t="s">
        <v>70</v>
      </c>
      <c r="M36">
        <v>3.3</v>
      </c>
      <c r="N36" t="s">
        <v>97</v>
      </c>
    </row>
    <row r="37" spans="1:14">
      <c r="A37" t="str">
        <f>Hyperlink("https://www.diodes.com/part/view/PI3USB102E","PI3USB102E")</f>
        <v>PI3USB102E</v>
      </c>
      <c r="B37" t="str">
        <f>Hyperlink("https://www.diodes.com/assets/Datasheets/PI3USB102E.pdf","PI3USB102E Datasheet")</f>
        <v>PI3USB102E Datasheet</v>
      </c>
      <c r="C37" t="s">
        <v>98</v>
      </c>
      <c r="D37" t="s">
        <v>99</v>
      </c>
      <c r="E37" t="s">
        <v>16</v>
      </c>
      <c r="G37">
        <v>1</v>
      </c>
      <c r="H37" t="s">
        <v>16</v>
      </c>
      <c r="J37" t="s">
        <v>80</v>
      </c>
      <c r="K37" t="s">
        <v>16</v>
      </c>
      <c r="L37" t="s">
        <v>70</v>
      </c>
      <c r="M37">
        <v>3.3</v>
      </c>
      <c r="N37" t="s">
        <v>100</v>
      </c>
    </row>
    <row r="38" spans="1:14">
      <c r="A38" t="str">
        <f>Hyperlink("https://www.diodes.com/part/view/PI3VDP612-A","PI3VDP612-A")</f>
        <v>PI3VDP612-A</v>
      </c>
      <c r="B38" t="str">
        <f>Hyperlink("https://www.diodes.com/assets/Datasheets/PI3VDP612-A.pdf","PI3VDP612-A Datasheet")</f>
        <v>PI3VDP612-A Datasheet</v>
      </c>
      <c r="C38" t="s">
        <v>101</v>
      </c>
      <c r="D38" t="s">
        <v>102</v>
      </c>
      <c r="E38" t="s">
        <v>103</v>
      </c>
      <c r="F38" t="s">
        <v>16</v>
      </c>
      <c r="G38" t="s">
        <v>103</v>
      </c>
      <c r="J38" t="s">
        <v>80</v>
      </c>
      <c r="K38">
        <v>12</v>
      </c>
      <c r="L38" t="s">
        <v>70</v>
      </c>
      <c r="M38">
        <v>3.3</v>
      </c>
      <c r="N38" t="s">
        <v>104</v>
      </c>
    </row>
    <row r="39" spans="1:14">
      <c r="A39" t="str">
        <f>Hyperlink("https://www.diodes.com/part/view/PI3WVR31212A","PI3WVR31212A")</f>
        <v>PI3WVR31212A</v>
      </c>
      <c r="B39" t="str">
        <f>Hyperlink("https://www.diodes.com/assets/Datasheets/PI3WVR31212A.pdf","PI3WVR31212A Datasheet")</f>
        <v>PI3WVR31212A Datasheet</v>
      </c>
      <c r="C39" t="s">
        <v>105</v>
      </c>
      <c r="D39" t="s">
        <v>106</v>
      </c>
      <c r="E39">
        <v>4</v>
      </c>
      <c r="G39">
        <v>4</v>
      </c>
      <c r="H39" t="s">
        <v>96</v>
      </c>
      <c r="J39" t="s">
        <v>80</v>
      </c>
      <c r="K39" t="s">
        <v>16</v>
      </c>
      <c r="L39" t="s">
        <v>70</v>
      </c>
      <c r="M39">
        <v>3.3</v>
      </c>
      <c r="N39" t="s">
        <v>107</v>
      </c>
    </row>
    <row r="40" spans="1:14">
      <c r="A40" t="str">
        <f>Hyperlink("https://www.diodes.com/part/view/PI5C16210","PI5C16210")</f>
        <v>PI5C16210</v>
      </c>
      <c r="B40" t="str">
        <f>Hyperlink("https://www.diodes.com/assets/Datasheets/PI5C16210.pdf","PI5C16210 Datasheet")</f>
        <v>PI5C16210 Datasheet</v>
      </c>
      <c r="C40" t="s">
        <v>108</v>
      </c>
      <c r="D40" t="s">
        <v>33</v>
      </c>
      <c r="E40" t="s">
        <v>16</v>
      </c>
      <c r="F40">
        <v>1</v>
      </c>
      <c r="G40" t="s">
        <v>16</v>
      </c>
      <c r="H40" t="s">
        <v>95</v>
      </c>
      <c r="J40" t="s">
        <v>17</v>
      </c>
      <c r="K40">
        <v>20</v>
      </c>
      <c r="L40" t="s">
        <v>95</v>
      </c>
      <c r="M40">
        <v>5</v>
      </c>
    </row>
    <row r="41" spans="1:14">
      <c r="A41" t="str">
        <f>Hyperlink("https://www.diodes.com/part/view/PI5C16245","PI5C16245")</f>
        <v>PI5C16245</v>
      </c>
      <c r="B41" t="str">
        <f>Hyperlink("https://www.diodes.com/assets/Datasheets/PI5C16245.pdf","PI5C16245 Datasheet")</f>
        <v>PI5C16245 Datasheet</v>
      </c>
      <c r="C41" t="s">
        <v>109</v>
      </c>
      <c r="D41" t="s">
        <v>110</v>
      </c>
      <c r="E41" t="s">
        <v>16</v>
      </c>
      <c r="F41">
        <v>1</v>
      </c>
      <c r="G41" t="s">
        <v>16</v>
      </c>
      <c r="H41" t="s">
        <v>95</v>
      </c>
      <c r="J41" t="s">
        <v>17</v>
      </c>
      <c r="K41">
        <v>16</v>
      </c>
      <c r="L41" t="s">
        <v>95</v>
      </c>
      <c r="M41">
        <v>5</v>
      </c>
    </row>
    <row r="42" spans="1:14">
      <c r="A42" t="str">
        <f>Hyperlink("https://www.diodes.com/part/view/PI5C16861","PI5C16861")</f>
        <v>PI5C16861</v>
      </c>
      <c r="B42" t="str">
        <f>Hyperlink("https://www.diodes.com/assets/Datasheets/PI5C16861.pdf","PI5C16861 Datasheet")</f>
        <v>PI5C16861 Datasheet</v>
      </c>
      <c r="C42" t="s">
        <v>111</v>
      </c>
      <c r="D42" t="s">
        <v>33</v>
      </c>
      <c r="E42" t="s">
        <v>16</v>
      </c>
      <c r="F42">
        <v>1</v>
      </c>
      <c r="G42" t="s">
        <v>16</v>
      </c>
      <c r="H42" t="s">
        <v>95</v>
      </c>
      <c r="J42" t="s">
        <v>17</v>
      </c>
      <c r="K42">
        <v>4</v>
      </c>
      <c r="L42" t="s">
        <v>95</v>
      </c>
      <c r="M42">
        <v>5</v>
      </c>
      <c r="N42" t="s">
        <v>112</v>
      </c>
    </row>
    <row r="43" spans="1:14">
      <c r="A43" t="str">
        <f>Hyperlink("https://www.diodes.com/part/view/PI5C3125","PI5C3125")</f>
        <v>PI5C3125</v>
      </c>
      <c r="B43" t="str">
        <f>Hyperlink("https://www.diodes.com/assets/Datasheets/PI5C3125.pdf","PI5C3125 Datasheet")</f>
        <v>PI5C3125 Datasheet</v>
      </c>
      <c r="C43" t="s">
        <v>113</v>
      </c>
      <c r="D43" t="s">
        <v>15</v>
      </c>
      <c r="E43" t="s">
        <v>16</v>
      </c>
      <c r="F43">
        <v>1</v>
      </c>
      <c r="G43" t="s">
        <v>16</v>
      </c>
      <c r="H43" t="s">
        <v>16</v>
      </c>
      <c r="J43" t="s">
        <v>17</v>
      </c>
      <c r="K43">
        <v>4</v>
      </c>
      <c r="L43" t="s">
        <v>16</v>
      </c>
      <c r="M43">
        <v>5</v>
      </c>
      <c r="N43" t="s">
        <v>64</v>
      </c>
    </row>
    <row r="44" spans="1:14">
      <c r="A44" t="str">
        <f>Hyperlink("https://www.diodes.com/part/view/PI5C3126","PI5C3126")</f>
        <v>PI5C3126</v>
      </c>
      <c r="B44" t="str">
        <f>Hyperlink("https://www.diodes.com/assets/Datasheets/PI5C3125.pdf","PI5C3125 Datasheet")</f>
        <v>PI5C3125 Datasheet</v>
      </c>
      <c r="C44" t="s">
        <v>114</v>
      </c>
      <c r="D44" t="s">
        <v>15</v>
      </c>
      <c r="E44" t="s">
        <v>16</v>
      </c>
      <c r="F44">
        <v>1</v>
      </c>
      <c r="G44" t="s">
        <v>16</v>
      </c>
      <c r="H44" t="s">
        <v>16</v>
      </c>
      <c r="J44" t="s">
        <v>17</v>
      </c>
      <c r="K44">
        <v>4</v>
      </c>
      <c r="L44" t="s">
        <v>16</v>
      </c>
      <c r="M44">
        <v>5</v>
      </c>
      <c r="N44" t="s">
        <v>64</v>
      </c>
    </row>
    <row r="45" spans="1:14">
      <c r="A45" t="str">
        <f>Hyperlink("https://www.diodes.com/part/view/PI5C3245","PI5C3245")</f>
        <v>PI5C3245</v>
      </c>
      <c r="B45" t="str">
        <f>Hyperlink("https://www.diodes.com/assets/Datasheets/PI5C3245.pdf","PI5C3245 Datasheet")</f>
        <v>PI5C3245 Datasheet</v>
      </c>
      <c r="C45" t="s">
        <v>115</v>
      </c>
      <c r="D45" t="s">
        <v>21</v>
      </c>
      <c r="E45" t="s">
        <v>16</v>
      </c>
      <c r="F45">
        <v>1</v>
      </c>
      <c r="G45" t="s">
        <v>16</v>
      </c>
      <c r="H45" t="s">
        <v>95</v>
      </c>
      <c r="J45" t="s">
        <v>17</v>
      </c>
      <c r="K45">
        <v>8</v>
      </c>
      <c r="L45" t="s">
        <v>95</v>
      </c>
      <c r="M45">
        <v>5</v>
      </c>
      <c r="N45" t="s">
        <v>48</v>
      </c>
    </row>
    <row r="46" spans="1:14">
      <c r="A46" t="str">
        <f>Hyperlink("https://www.diodes.com/part/view/PI5C3251","PI5C3251")</f>
        <v>PI5C3251</v>
      </c>
      <c r="B46" t="str">
        <f>Hyperlink("https://www.diodes.com/assets/Datasheets/PI5C3251.pdf","PI5C3251 Datasheet")</f>
        <v>PI5C3251 Datasheet</v>
      </c>
      <c r="C46" t="s">
        <v>116</v>
      </c>
      <c r="D46" t="s">
        <v>24</v>
      </c>
      <c r="E46" t="s">
        <v>16</v>
      </c>
      <c r="F46">
        <v>1</v>
      </c>
      <c r="G46" t="s">
        <v>16</v>
      </c>
      <c r="H46" t="s">
        <v>95</v>
      </c>
      <c r="J46" t="s">
        <v>17</v>
      </c>
      <c r="K46">
        <v>8</v>
      </c>
      <c r="L46" t="s">
        <v>95</v>
      </c>
      <c r="M46">
        <v>5</v>
      </c>
      <c r="N46" t="s">
        <v>64</v>
      </c>
    </row>
    <row r="47" spans="1:14">
      <c r="A47" t="str">
        <f>Hyperlink("https://www.diodes.com/part/view/PI5C3253","PI5C3253")</f>
        <v>PI5C3253</v>
      </c>
      <c r="B47" t="str">
        <f>Hyperlink("https://www.diodes.com/assets/Datasheets/PI5C3253.pdf","PI5C3253 Datasheet")</f>
        <v>PI5C3253 Datasheet</v>
      </c>
      <c r="C47" t="s">
        <v>117</v>
      </c>
      <c r="D47" t="s">
        <v>63</v>
      </c>
      <c r="E47" t="s">
        <v>16</v>
      </c>
      <c r="F47">
        <v>1</v>
      </c>
      <c r="G47" t="s">
        <v>16</v>
      </c>
      <c r="H47" t="s">
        <v>16</v>
      </c>
      <c r="J47" t="s">
        <v>17</v>
      </c>
      <c r="K47">
        <v>1</v>
      </c>
      <c r="L47" t="s">
        <v>16</v>
      </c>
      <c r="M47">
        <v>2</v>
      </c>
      <c r="N47" t="s">
        <v>118</v>
      </c>
    </row>
    <row r="48" spans="1:14">
      <c r="A48" t="str">
        <f>Hyperlink("https://www.diodes.com/part/view/PI5C3257","PI5C3257")</f>
        <v>PI5C3257</v>
      </c>
      <c r="B48" t="str">
        <f>Hyperlink("https://www.diodes.com/assets/Datasheets/PI5C3257.pdf","PI5C3257 Datasheet")</f>
        <v>PI5C3257 Datasheet</v>
      </c>
      <c r="C48" t="s">
        <v>119</v>
      </c>
      <c r="D48" t="s">
        <v>30</v>
      </c>
      <c r="E48" t="s">
        <v>16</v>
      </c>
      <c r="F48">
        <v>1</v>
      </c>
      <c r="G48" t="s">
        <v>16</v>
      </c>
      <c r="H48" t="s">
        <v>16</v>
      </c>
      <c r="J48" t="s">
        <v>17</v>
      </c>
      <c r="K48">
        <v>2</v>
      </c>
      <c r="L48" t="s">
        <v>16</v>
      </c>
      <c r="M48">
        <v>5</v>
      </c>
      <c r="N48" t="s">
        <v>120</v>
      </c>
    </row>
    <row r="49" spans="1:14">
      <c r="A49" t="str">
        <f>Hyperlink("https://www.diodes.com/part/view/PI5C3303","PI5C3303")</f>
        <v>PI5C3303</v>
      </c>
      <c r="B49" t="str">
        <f>Hyperlink("https://www.diodes.com/assets/Datasheets/PI5C3303.pdf","PI5C3303 Datasheet")</f>
        <v>PI5C3303 Datasheet</v>
      </c>
      <c r="C49" t="s">
        <v>121</v>
      </c>
      <c r="D49" t="s">
        <v>122</v>
      </c>
      <c r="E49" t="s">
        <v>16</v>
      </c>
      <c r="F49">
        <v>1</v>
      </c>
      <c r="G49" t="s">
        <v>16</v>
      </c>
      <c r="H49" t="s">
        <v>95</v>
      </c>
      <c r="J49" t="s">
        <v>17</v>
      </c>
      <c r="K49">
        <v>2</v>
      </c>
      <c r="L49" t="s">
        <v>95</v>
      </c>
      <c r="M49">
        <v>5</v>
      </c>
      <c r="N49" t="s">
        <v>123</v>
      </c>
    </row>
    <row r="50" spans="1:14">
      <c r="A50" t="str">
        <f>Hyperlink("https://www.diodes.com/part/view/PI5C3305","PI5C3305")</f>
        <v>PI5C3305</v>
      </c>
      <c r="B50" t="str">
        <f>Hyperlink("https://www.diodes.com/assets/Datasheets/PI5C3305.pdf","PI5C3305 Datasheet")</f>
        <v>PI5C3305 Datasheet</v>
      </c>
      <c r="C50" t="s">
        <v>124</v>
      </c>
      <c r="D50" t="s">
        <v>51</v>
      </c>
      <c r="E50" t="s">
        <v>16</v>
      </c>
      <c r="F50">
        <v>1</v>
      </c>
      <c r="G50" t="s">
        <v>16</v>
      </c>
      <c r="H50" t="s">
        <v>16</v>
      </c>
      <c r="J50" t="s">
        <v>17</v>
      </c>
      <c r="K50">
        <v>2</v>
      </c>
      <c r="L50" t="s">
        <v>16</v>
      </c>
      <c r="M50">
        <v>5</v>
      </c>
      <c r="N50" t="s">
        <v>52</v>
      </c>
    </row>
    <row r="51" spans="1:14">
      <c r="A51" t="str">
        <f>Hyperlink("https://www.diodes.com/part/view/PI5C3306","PI5C3306")</f>
        <v>PI5C3306</v>
      </c>
      <c r="B51" t="str">
        <f>Hyperlink("https://www.diodes.com/assets/Datasheets/PI5C3306.pdf","PI5C3306 Datasheet")</f>
        <v>PI5C3306 Datasheet</v>
      </c>
      <c r="C51" t="s">
        <v>125</v>
      </c>
      <c r="D51" t="s">
        <v>51</v>
      </c>
      <c r="E51" t="s">
        <v>16</v>
      </c>
      <c r="F51">
        <v>1</v>
      </c>
      <c r="G51" t="s">
        <v>16</v>
      </c>
      <c r="H51" t="s">
        <v>16</v>
      </c>
      <c r="J51" t="s">
        <v>17</v>
      </c>
      <c r="K51">
        <v>2</v>
      </c>
      <c r="L51" t="s">
        <v>16</v>
      </c>
      <c r="M51" t="s">
        <v>16</v>
      </c>
      <c r="N51" t="s">
        <v>61</v>
      </c>
    </row>
    <row r="52" spans="1:14">
      <c r="A52" t="str">
        <f>Hyperlink("https://www.diodes.com/part/view/PI5C3390+","PI5C3390 ")</f>
        <v>PI5C3390 </v>
      </c>
      <c r="B52" t="str">
        <f>Hyperlink("https://www.diodes.com/assets/Datasheets/products_inactive_data/PI5C3390_32390.pdf","PI5C3390 Datasheet")</f>
        <v>PI5C3390 Datasheet</v>
      </c>
      <c r="N52" t="s">
        <v>126</v>
      </c>
    </row>
    <row r="53" spans="1:14">
      <c r="A53" t="str">
        <f>Hyperlink("https://www.diodes.com/part/view/PI5C33X257","PI5C33X257")</f>
        <v>PI5C33X257</v>
      </c>
      <c r="B53" t="str">
        <f>Hyperlink("https://www.diodes.com/assets/Datasheets/PI5C33X257.pdf","PI5C33X257 Datasheet")</f>
        <v>PI5C33X257 Datasheet</v>
      </c>
      <c r="C53" t="s">
        <v>127</v>
      </c>
      <c r="D53" t="s">
        <v>36</v>
      </c>
      <c r="E53" t="s">
        <v>16</v>
      </c>
      <c r="F53">
        <v>1</v>
      </c>
      <c r="G53" t="s">
        <v>16</v>
      </c>
      <c r="H53" t="s">
        <v>16</v>
      </c>
      <c r="J53" t="s">
        <v>17</v>
      </c>
      <c r="K53">
        <v>24</v>
      </c>
      <c r="L53" t="s">
        <v>16</v>
      </c>
      <c r="M53">
        <v>5</v>
      </c>
      <c r="N53" t="s">
        <v>34</v>
      </c>
    </row>
    <row r="54" spans="1:14">
      <c r="A54" t="str">
        <f>Hyperlink("https://www.diodes.com/part/view/PI5C34x245","PI5C34x245")</f>
        <v>PI5C34x245</v>
      </c>
      <c r="B54" t="str">
        <f>Hyperlink("https://www.diodes.com/assets/Datasheets/PI5C34X2.pdf","PI5C34X245 Datasheet")</f>
        <v>PI5C34X245 Datasheet</v>
      </c>
      <c r="C54" t="s">
        <v>128</v>
      </c>
      <c r="D54" t="s">
        <v>38</v>
      </c>
      <c r="E54" t="s">
        <v>16</v>
      </c>
      <c r="F54">
        <v>1</v>
      </c>
      <c r="G54" t="s">
        <v>16</v>
      </c>
      <c r="H54" t="s">
        <v>95</v>
      </c>
      <c r="J54" t="s">
        <v>17</v>
      </c>
      <c r="K54">
        <v>32</v>
      </c>
      <c r="L54" t="s">
        <v>16</v>
      </c>
      <c r="M54">
        <v>5</v>
      </c>
      <c r="N54" t="s">
        <v>39</v>
      </c>
    </row>
    <row r="55" spans="1:14">
      <c r="A55" t="str">
        <f>Hyperlink("https://www.diodes.com/part/view/PI5C3861","PI5C3861")</f>
        <v>PI5C3861</v>
      </c>
      <c r="B55" t="str">
        <f>Hyperlink("https://www.diodes.com/assets/Datasheets/PI5C3861.pdf","PI5C3861 Datasheet")</f>
        <v>PI5C3861 Datasheet</v>
      </c>
      <c r="C55" t="s">
        <v>129</v>
      </c>
      <c r="D55" t="s">
        <v>41</v>
      </c>
      <c r="E55" t="s">
        <v>16</v>
      </c>
      <c r="F55">
        <v>1</v>
      </c>
      <c r="G55" t="s">
        <v>16</v>
      </c>
      <c r="H55" t="s">
        <v>95</v>
      </c>
      <c r="J55" t="s">
        <v>17</v>
      </c>
      <c r="K55">
        <v>10</v>
      </c>
      <c r="L55" t="s">
        <v>95</v>
      </c>
      <c r="M55">
        <v>5</v>
      </c>
      <c r="N55" t="s">
        <v>55</v>
      </c>
    </row>
    <row r="56" spans="1:14">
      <c r="A56" t="str">
        <f>Hyperlink("https://www.diodes.com/part/view/PI5L200","PI5L200")</f>
        <v>PI5L200</v>
      </c>
      <c r="B56" t="str">
        <f>Hyperlink("https://www.diodes.com/assets/Datasheets/PI5L200.pdf","PI5L200 Datasheet")</f>
        <v>PI5L200 Datasheet</v>
      </c>
      <c r="C56" t="s">
        <v>130</v>
      </c>
      <c r="D56" t="s">
        <v>30</v>
      </c>
      <c r="E56">
        <v>4</v>
      </c>
      <c r="G56" t="s">
        <v>16</v>
      </c>
      <c r="H56" t="s">
        <v>16</v>
      </c>
      <c r="J56" t="s">
        <v>80</v>
      </c>
      <c r="K56" t="s">
        <v>16</v>
      </c>
      <c r="L56" t="s">
        <v>131</v>
      </c>
      <c r="M56" t="s">
        <v>132</v>
      </c>
      <c r="N56" t="s">
        <v>133</v>
      </c>
    </row>
    <row r="57" spans="1:14">
      <c r="A57" t="str">
        <f>Hyperlink("https://www.diodes.com/part/view/PI5USB1468A","PI5USB1468A")</f>
        <v>PI5USB1468A</v>
      </c>
      <c r="B57" t="str">
        <f>Hyperlink("https://www.diodes.com/assets/Datasheets/PI5USB1468-PI5USB1468A.pdf","PI5USB1468-PI5USB1468A Datasheet")</f>
        <v>PI5USB1468-PI5USB1468A Datasheet</v>
      </c>
      <c r="C57" t="s">
        <v>134</v>
      </c>
      <c r="D57" t="s">
        <v>16</v>
      </c>
      <c r="E57" t="s">
        <v>16</v>
      </c>
      <c r="G57">
        <v>1</v>
      </c>
      <c r="H57" t="s">
        <v>135</v>
      </c>
      <c r="J57" t="s">
        <v>16</v>
      </c>
      <c r="K57" t="s">
        <v>16</v>
      </c>
      <c r="L57" t="s">
        <v>16</v>
      </c>
      <c r="M57">
        <v>5</v>
      </c>
      <c r="N57" t="s">
        <v>136</v>
      </c>
    </row>
    <row r="58" spans="1:14">
      <c r="A58" t="str">
        <f>Hyperlink("https://www.diodes.com/part/view/PI5USB2546","PI5USB2546")</f>
        <v>PI5USB2546</v>
      </c>
      <c r="B58" t="str">
        <f>Hyperlink("https://www.diodes.com/assets/Databriefs/PI5USB2546-Product-Brief.pdf","PI5USB2546 Product brief")</f>
        <v>PI5USB2546 Product brief</v>
      </c>
      <c r="C58" t="s">
        <v>137</v>
      </c>
      <c r="D58" t="s">
        <v>138</v>
      </c>
      <c r="E58" t="s">
        <v>16</v>
      </c>
      <c r="F58" t="s">
        <v>139</v>
      </c>
      <c r="G58">
        <v>1</v>
      </c>
      <c r="H58" t="s">
        <v>140</v>
      </c>
      <c r="I58" t="s">
        <v>69</v>
      </c>
      <c r="J58" t="s">
        <v>16</v>
      </c>
      <c r="K58" t="s">
        <v>16</v>
      </c>
      <c r="L58" t="s">
        <v>141</v>
      </c>
      <c r="M58">
        <v>5</v>
      </c>
      <c r="N58" t="s">
        <v>142</v>
      </c>
    </row>
    <row r="59" spans="1:14">
      <c r="A59" t="str">
        <f>Hyperlink("https://www.diodes.com/part/view/PI5USB2546A","PI5USB2546A")</f>
        <v>PI5USB2546A</v>
      </c>
      <c r="B59" t="str">
        <f>Hyperlink("https://www.diodes.com/assets/Datasheets/PI5USB2546A.pdf","PI5USB2546A Datasheet")</f>
        <v>PI5USB2546A Datasheet</v>
      </c>
      <c r="C59" t="s">
        <v>143</v>
      </c>
      <c r="D59" t="s">
        <v>144</v>
      </c>
      <c r="E59" t="s">
        <v>16</v>
      </c>
      <c r="F59" t="s">
        <v>139</v>
      </c>
      <c r="G59">
        <v>1</v>
      </c>
      <c r="H59" t="s">
        <v>140</v>
      </c>
      <c r="I59" t="s">
        <v>69</v>
      </c>
      <c r="J59" t="s">
        <v>16</v>
      </c>
      <c r="K59" t="s">
        <v>16</v>
      </c>
      <c r="L59" t="s">
        <v>141</v>
      </c>
      <c r="M59">
        <v>5</v>
      </c>
      <c r="N59" t="s">
        <v>142</v>
      </c>
    </row>
    <row r="60" spans="1:14">
      <c r="A60" t="str">
        <f>Hyperlink("https://www.diodes.com/part/view/PI5USB2546AQ","PI5USB2546AQ")</f>
        <v>PI5USB2546AQ</v>
      </c>
      <c r="B60" t="str">
        <f>Hyperlink("https://www.diodes.com/assets/Datasheets/PI5USB2546AQ.pdf","PI5USB2546AQ Datasheet")</f>
        <v>PI5USB2546AQ Datasheet</v>
      </c>
      <c r="C60" t="s">
        <v>145</v>
      </c>
      <c r="D60" t="s">
        <v>138</v>
      </c>
      <c r="E60" t="s">
        <v>16</v>
      </c>
      <c r="F60" t="s">
        <v>139</v>
      </c>
      <c r="G60">
        <v>1</v>
      </c>
      <c r="H60" t="s">
        <v>140</v>
      </c>
      <c r="I60" t="s">
        <v>69</v>
      </c>
      <c r="J60" t="s">
        <v>16</v>
      </c>
      <c r="K60" t="s">
        <v>16</v>
      </c>
      <c r="L60" t="s">
        <v>141</v>
      </c>
      <c r="M60">
        <v>5</v>
      </c>
      <c r="N60" t="s">
        <v>142</v>
      </c>
    </row>
    <row r="61" spans="1:14">
      <c r="A61" t="str">
        <f>Hyperlink("https://www.diodes.com/part/view/PI5USB2546H","PI5USB2546H")</f>
        <v>PI5USB2546H</v>
      </c>
      <c r="B61" t="str">
        <f>Hyperlink("https://www.diodes.com/assets/Databriefs/PI5USB2546H-Product-Brief.pdf","PI5USB2546H Product brief")</f>
        <v>PI5USB2546H Product brief</v>
      </c>
      <c r="C61" t="s">
        <v>145</v>
      </c>
      <c r="D61" t="s">
        <v>138</v>
      </c>
      <c r="E61" t="s">
        <v>16</v>
      </c>
      <c r="F61" t="s">
        <v>139</v>
      </c>
      <c r="G61">
        <v>1</v>
      </c>
      <c r="H61" t="s">
        <v>146</v>
      </c>
      <c r="I61" t="s">
        <v>69</v>
      </c>
      <c r="J61" t="s">
        <v>16</v>
      </c>
      <c r="K61" t="s">
        <v>16</v>
      </c>
      <c r="L61" t="s">
        <v>141</v>
      </c>
      <c r="M61">
        <v>5</v>
      </c>
      <c r="N61" t="s">
        <v>142</v>
      </c>
    </row>
    <row r="62" spans="1:14">
      <c r="A62" t="str">
        <f>Hyperlink("https://www.diodes.com/part/view/PI5USB2546J","PI5USB2546J")</f>
        <v>PI5USB2546J</v>
      </c>
      <c r="B62" t="str">
        <f>Hyperlink("https://www.diodes.com/assets/Datasheets/PI5USB2546J.pdf","PI5USB2546J Datasheet")</f>
        <v>PI5USB2546J Datasheet</v>
      </c>
      <c r="C62" t="s">
        <v>145</v>
      </c>
      <c r="D62" t="s">
        <v>95</v>
      </c>
      <c r="E62" t="s">
        <v>16</v>
      </c>
      <c r="F62" t="s">
        <v>139</v>
      </c>
      <c r="G62">
        <v>1</v>
      </c>
      <c r="H62" t="s">
        <v>140</v>
      </c>
      <c r="I62" t="s">
        <v>139</v>
      </c>
      <c r="J62" t="s">
        <v>16</v>
      </c>
      <c r="K62" t="s">
        <v>16</v>
      </c>
      <c r="L62" t="s">
        <v>141</v>
      </c>
      <c r="M62">
        <v>5</v>
      </c>
      <c r="N62" t="s">
        <v>142</v>
      </c>
    </row>
    <row r="63" spans="1:14">
      <c r="A63" t="str">
        <f>Hyperlink("https://www.diodes.com/part/view/PI5USB2546Q","PI5USB2546Q")</f>
        <v>PI5USB2546Q</v>
      </c>
      <c r="B63" t="str">
        <f>Hyperlink("https://www.diodes.com/assets/Datasheets/PI5USB2546Q.pdf","PI5USB2546Q Datasheet")</f>
        <v>PI5USB2546Q Datasheet</v>
      </c>
      <c r="C63" t="s">
        <v>147</v>
      </c>
      <c r="D63" t="s">
        <v>138</v>
      </c>
      <c r="E63" t="s">
        <v>16</v>
      </c>
      <c r="F63" t="s">
        <v>139</v>
      </c>
      <c r="G63">
        <v>1</v>
      </c>
      <c r="H63" t="s">
        <v>140</v>
      </c>
      <c r="I63" t="s">
        <v>69</v>
      </c>
      <c r="J63" t="s">
        <v>16</v>
      </c>
      <c r="K63" t="s">
        <v>16</v>
      </c>
      <c r="L63" t="s">
        <v>141</v>
      </c>
      <c r="M63">
        <v>5</v>
      </c>
      <c r="N63" t="s">
        <v>142</v>
      </c>
    </row>
    <row r="64" spans="1:14">
      <c r="A64" t="str">
        <f>Hyperlink("https://www.diodes.com/part/view/PI5V330","PI5V330")</f>
        <v>PI5V330</v>
      </c>
      <c r="B64" t="str">
        <f>Hyperlink("https://www.diodes.com/assets/Datasheets/PI5V330.pdf","PI5V330 Datasheet")</f>
        <v>PI5V330 Datasheet</v>
      </c>
      <c r="C64" t="s">
        <v>148</v>
      </c>
      <c r="D64" t="s">
        <v>30</v>
      </c>
      <c r="E64" t="s">
        <v>16</v>
      </c>
      <c r="G64">
        <v>5</v>
      </c>
      <c r="H64" t="s">
        <v>16</v>
      </c>
      <c r="J64" t="s">
        <v>149</v>
      </c>
      <c r="K64">
        <v>4</v>
      </c>
      <c r="L64" t="s">
        <v>70</v>
      </c>
      <c r="M64" t="s">
        <v>16</v>
      </c>
      <c r="N64" t="s">
        <v>150</v>
      </c>
    </row>
    <row r="65" spans="1:14">
      <c r="A65" t="str">
        <f>Hyperlink("https://www.diodes.com/part/view/PI5V330A","PI5V330A")</f>
        <v>PI5V330A</v>
      </c>
      <c r="B65" t="str">
        <f>Hyperlink("https://www.diodes.com/assets/Datasheets/PI5V330A.pdf","PI5V330A Datasheet")</f>
        <v>PI5V330A Datasheet</v>
      </c>
      <c r="C65" t="s">
        <v>151</v>
      </c>
      <c r="D65" t="s">
        <v>30</v>
      </c>
      <c r="E65" t="s">
        <v>16</v>
      </c>
      <c r="G65" t="s">
        <v>16</v>
      </c>
      <c r="H65" t="s">
        <v>16</v>
      </c>
      <c r="J65" t="s">
        <v>149</v>
      </c>
      <c r="K65">
        <v>4</v>
      </c>
      <c r="L65" t="s">
        <v>70</v>
      </c>
      <c r="M65">
        <v>5</v>
      </c>
      <c r="N65" t="s">
        <v>64</v>
      </c>
    </row>
    <row r="66" spans="1:14">
      <c r="A66" t="str">
        <f>Hyperlink("https://www.diodes.com/part/view/PI5V330S","PI5V330S")</f>
        <v>PI5V330S</v>
      </c>
      <c r="B66" t="str">
        <f>Hyperlink("https://www.diodes.com/assets/Datasheets/PI5V330S.pdf","PI5V330S Datasheet")</f>
        <v>PI5V330S Datasheet</v>
      </c>
      <c r="C66" t="s">
        <v>152</v>
      </c>
      <c r="D66" t="s">
        <v>30</v>
      </c>
      <c r="E66" t="s">
        <v>16</v>
      </c>
      <c r="G66" t="s">
        <v>16</v>
      </c>
      <c r="H66" t="s">
        <v>16</v>
      </c>
      <c r="J66" t="s">
        <v>149</v>
      </c>
      <c r="K66">
        <v>4</v>
      </c>
      <c r="L66" t="s">
        <v>70</v>
      </c>
      <c r="M66">
        <v>5</v>
      </c>
      <c r="N66" t="s">
        <v>150</v>
      </c>
    </row>
    <row r="67" spans="1:14">
      <c r="A67" t="str">
        <f>Hyperlink("https://www.diodes.com/part/view/PI5V331","PI5V331")</f>
        <v>PI5V331</v>
      </c>
      <c r="B67" t="str">
        <f>Hyperlink("https://www.diodes.com/assets/Datasheets/PI5V331.pdf","PI5V331 Datasheet")</f>
        <v>PI5V331 Datasheet</v>
      </c>
      <c r="C67" t="s">
        <v>148</v>
      </c>
      <c r="D67" t="s">
        <v>68</v>
      </c>
      <c r="E67" t="s">
        <v>16</v>
      </c>
      <c r="G67" t="s">
        <v>16</v>
      </c>
      <c r="H67" t="s">
        <v>16</v>
      </c>
      <c r="J67" t="s">
        <v>16</v>
      </c>
      <c r="K67" t="s">
        <v>16</v>
      </c>
      <c r="L67" t="s">
        <v>16</v>
      </c>
      <c r="M67">
        <v>5</v>
      </c>
      <c r="N67" t="s">
        <v>64</v>
      </c>
    </row>
  </sheetData>
  <hyperlinks>
    <hyperlink ref="A2" r:id="rId_hyperlink_1" tooltip="PI3B3125" display="PI3B3125"/>
    <hyperlink ref="B2" r:id="rId_hyperlink_2" tooltip="PI3B3125 Datasheet" display="PI3B3125 Datasheet"/>
    <hyperlink ref="A3" r:id="rId_hyperlink_3" tooltip="PI3B3126" display="PI3B3126"/>
    <hyperlink ref="B3" r:id="rId_hyperlink_4" tooltip="PI3B3125 Datasheet" display="PI3B3125 Datasheet"/>
    <hyperlink ref="A4" r:id="rId_hyperlink_5" tooltip="PI3B3245" display="PI3B3245"/>
    <hyperlink ref="B4" r:id="rId_hyperlink_6" tooltip="PI3B3245 Datasheet" display="PI3B3245 Datasheet"/>
    <hyperlink ref="A5" r:id="rId_hyperlink_7" tooltip="PI3B3251" display="PI3B3251"/>
    <hyperlink ref="B5" r:id="rId_hyperlink_8" tooltip="PI3B3251 Datasheet" display="PI3B3251 Datasheet"/>
    <hyperlink ref="A6" r:id="rId_hyperlink_9" tooltip="PI3B3253" display="PI3B3253"/>
    <hyperlink ref="B6" r:id="rId_hyperlink_10" tooltip="PI3B3253 Datasheet" display="PI3B3253 Datasheet"/>
    <hyperlink ref="A7" r:id="rId_hyperlink_11" tooltip="PI3B3257" display="PI3B3257"/>
    <hyperlink ref="B7" r:id="rId_hyperlink_12" tooltip="PI3B3257 Datasheet" display="PI3B3257 Datasheet"/>
    <hyperlink ref="A8" r:id="rId_hyperlink_13" tooltip="PI3B32X384" display="PI3B32X384"/>
    <hyperlink ref="B8" r:id="rId_hyperlink_14" tooltip="PI3B32X384 Datasheet" display="PI3B32X384 Datasheet"/>
    <hyperlink ref="A9" r:id="rId_hyperlink_15" tooltip="PI3B33X257" display="PI3B33X257"/>
    <hyperlink ref="B9" r:id="rId_hyperlink_16" tooltip="PI3B33X257 Datasheet" display="PI3B33X257 Datasheet"/>
    <hyperlink ref="A10" r:id="rId_hyperlink_17" tooltip="PI3B34X245" display="PI3B34X245"/>
    <hyperlink ref="B10" r:id="rId_hyperlink_18" tooltip="PI3B34X245 Datasheet" display="PI3B34X245 Datasheet"/>
    <hyperlink ref="A11" r:id="rId_hyperlink_19" tooltip="PI3B3861" display="PI3B3861"/>
    <hyperlink ref="B11" r:id="rId_hyperlink_20" tooltip="PI3B3861 Datasheet" display="PI3B3861 Datasheet"/>
    <hyperlink ref="A12" r:id="rId_hyperlink_21" tooltip="PI3C3125" display="PI3C3125"/>
    <hyperlink ref="B12" r:id="rId_hyperlink_22" tooltip="PI3C3125-3126 Datasheet" display="PI3C3125-3126 Datasheet"/>
    <hyperlink ref="A13" r:id="rId_hyperlink_23" tooltip="PI3C3126" display="PI3C3126"/>
    <hyperlink ref="B13" r:id="rId_hyperlink_24" tooltip="PI3C3126 Datasheet" display="PI3C3126 Datasheet"/>
    <hyperlink ref="A14" r:id="rId_hyperlink_25" tooltip="PI3C3245" display="PI3C3245"/>
    <hyperlink ref="B14" r:id="rId_hyperlink_26" tooltip="PI3C3245 Datasheet" display="PI3C3245 Datasheet"/>
    <hyperlink ref="A15" r:id="rId_hyperlink_27" tooltip="PI3C32X384" display="PI3C32X384"/>
    <hyperlink ref="B15" r:id="rId_hyperlink_28" tooltip="PI3C32X384 Datasheet" display="PI3C32X384 Datasheet"/>
    <hyperlink ref="A16" r:id="rId_hyperlink_29" tooltip="PI3C3305" display="PI3C3305"/>
    <hyperlink ref="B16" r:id="rId_hyperlink_30" tooltip="PI3C3305-3306 Datasheet" display="PI3C3305-3306 Datasheet"/>
    <hyperlink ref="A17" r:id="rId_hyperlink_31" tooltip="PI3C3306" display="PI3C3306"/>
    <hyperlink ref="B17" r:id="rId_hyperlink_32" tooltip="PI3C3305-3306 Datasheet" display="PI3C3305-3306 Datasheet"/>
    <hyperlink ref="A18" r:id="rId_hyperlink_33" tooltip="PI3C3384" display="PI3C3384"/>
    <hyperlink ref="B18" r:id="rId_hyperlink_34" tooltip="PI3C3384 Datasheet" display="PI3C3384 Datasheet"/>
    <hyperlink ref="A19" r:id="rId_hyperlink_35" tooltip="PI3C34X245" display="PI3C34X245"/>
    <hyperlink ref="B19" r:id="rId_hyperlink_36" tooltip="PI3C34X245 Datasheet" display="PI3C34X245 Datasheet"/>
    <hyperlink ref="A20" r:id="rId_hyperlink_37" tooltip="PI3C3861-A" display="PI3C3861-A"/>
    <hyperlink ref="B20" r:id="rId_hyperlink_38" tooltip="PI3C3861-A Datasheet" display="PI3C3861-A Datasheet"/>
    <hyperlink ref="A21" r:id="rId_hyperlink_39" tooltip="PI3CH1000" display="PI3CH1000"/>
    <hyperlink ref="B21" r:id="rId_hyperlink_40" tooltip="PI3CH1000 Datasheet" display="PI3CH1000 Datasheet"/>
    <hyperlink ref="A22" r:id="rId_hyperlink_41" tooltip="PI3CH1012" display="PI3CH1012"/>
    <hyperlink ref="B22" r:id="rId_hyperlink_42" tooltip="PI3CH1012 Datasheet" display="PI3CH1012 Datasheet"/>
    <hyperlink ref="A23" r:id="rId_hyperlink_43" tooltip="PI3CH200" display="PI3CH200"/>
    <hyperlink ref="B23" r:id="rId_hyperlink_44" tooltip="PI3CH200 Datasheet" display="PI3CH200 Datasheet"/>
    <hyperlink ref="A24" r:id="rId_hyperlink_45" tooltip="PI3CH281" display="PI3CH281"/>
    <hyperlink ref="B24" r:id="rId_hyperlink_46" tooltip="PI3CH281 Datasheet" display="PI3CH281 Datasheet"/>
    <hyperlink ref="A25" r:id="rId_hyperlink_47" tooltip="PI3CH3244" display="PI3CH3244"/>
    <hyperlink ref="B25" r:id="rId_hyperlink_48" tooltip="PI3CH3244 Datasheet" display="PI3CH3244 Datasheet"/>
    <hyperlink ref="A26" r:id="rId_hyperlink_49" tooltip="PI3CH3253" display="PI3CH3253"/>
    <hyperlink ref="B26" r:id="rId_hyperlink_50" tooltip="PI3CH3253 Datasheet" display="PI3CH3253 Datasheet"/>
    <hyperlink ref="A27" r:id="rId_hyperlink_51" tooltip="PI3CH3257" display="PI3CH3257"/>
    <hyperlink ref="B27" r:id="rId_hyperlink_52" tooltip="PI3CH3257 Datasheet" display="PI3CH3257 Datasheet"/>
    <hyperlink ref="A28" r:id="rId_hyperlink_53" tooltip="PI3CH3305" display="PI3CH3305"/>
    <hyperlink ref="B28" r:id="rId_hyperlink_54" tooltip="PI3CH3305 Datasheet" display="PI3CH3305 Datasheet"/>
    <hyperlink ref="A29" r:id="rId_hyperlink_55" tooltip="PI3CH3345" display="PI3CH3345"/>
    <hyperlink ref="B29" r:id="rId_hyperlink_56" tooltip="PI3CH3345 Datasheet" display="PI3CH3345 Datasheet"/>
    <hyperlink ref="A30" r:id="rId_hyperlink_57" tooltip="PI3CH360" display="PI3CH360"/>
    <hyperlink ref="B30" r:id="rId_hyperlink_58" tooltip="PI3CH360 Datasheet" display="PI3CH360 Datasheet"/>
    <hyperlink ref="A31" r:id="rId_hyperlink_59" tooltip="PI3CH400" display="PI3CH400"/>
    <hyperlink ref="B31" r:id="rId_hyperlink_60" tooltip="PI3CH400 Datasheet" display="PI3CH400 Datasheet"/>
    <hyperlink ref="A32" r:id="rId_hyperlink_61" tooltip="PI3CH401" display="PI3CH401"/>
    <hyperlink ref="B32" r:id="rId_hyperlink_62" tooltip="PI3CH401 Datasheet" display="PI3CH401 Datasheet"/>
    <hyperlink ref="A33" r:id="rId_hyperlink_63" tooltip="PI3CH480" display="PI3CH480"/>
    <hyperlink ref="B33" r:id="rId_hyperlink_64" tooltip="PI3CH480 Datasheet" display="PI3CH480 Datasheet"/>
    <hyperlink ref="A34" r:id="rId_hyperlink_65" tooltip="PI3CH800" display="PI3CH800"/>
    <hyperlink ref="B34" r:id="rId_hyperlink_66" tooltip="PI3CH800 Datasheet" display="PI3CH800 Datasheet"/>
    <hyperlink ref="A35" r:id="rId_hyperlink_67" tooltip="PI3DBS3224" display="PI3DBS3224"/>
    <hyperlink ref="B35" r:id="rId_hyperlink_68" tooltip="PI3DBS3224 Datasheet" display="PI3DBS3224 Datasheet"/>
    <hyperlink ref="A36" r:id="rId_hyperlink_69" tooltip="PI3TB212" display="PI3TB212"/>
    <hyperlink ref="B36" r:id="rId_hyperlink_70" tooltip="PI3TB212 Datasheet" display="PI3TB212 Datasheet"/>
    <hyperlink ref="A37" r:id="rId_hyperlink_71" tooltip="PI3USB102E" display="PI3USB102E"/>
    <hyperlink ref="B37" r:id="rId_hyperlink_72" tooltip="PI3USB102E Datasheet" display="PI3USB102E Datasheet"/>
    <hyperlink ref="A38" r:id="rId_hyperlink_73" tooltip="PI3VDP612-A" display="PI3VDP612-A"/>
    <hyperlink ref="B38" r:id="rId_hyperlink_74" tooltip="PI3VDP612-A Datasheet" display="PI3VDP612-A Datasheet"/>
    <hyperlink ref="A39" r:id="rId_hyperlink_75" tooltip="PI3WVR31212A" display="PI3WVR31212A"/>
    <hyperlink ref="B39" r:id="rId_hyperlink_76" tooltip="PI3WVR31212A Datasheet" display="PI3WVR31212A Datasheet"/>
    <hyperlink ref="A40" r:id="rId_hyperlink_77" tooltip="PI5C16210" display="PI5C16210"/>
    <hyperlink ref="B40" r:id="rId_hyperlink_78" tooltip="PI5C16210 Datasheet" display="PI5C16210 Datasheet"/>
    <hyperlink ref="A41" r:id="rId_hyperlink_79" tooltip="PI5C16245" display="PI5C16245"/>
    <hyperlink ref="B41" r:id="rId_hyperlink_80" tooltip="PI5C16245 Datasheet" display="PI5C16245 Datasheet"/>
    <hyperlink ref="A42" r:id="rId_hyperlink_81" tooltip="PI5C16861" display="PI5C16861"/>
    <hyperlink ref="B42" r:id="rId_hyperlink_82" tooltip="PI5C16861 Datasheet" display="PI5C16861 Datasheet"/>
    <hyperlink ref="A43" r:id="rId_hyperlink_83" tooltip="PI5C3125" display="PI5C3125"/>
    <hyperlink ref="B43" r:id="rId_hyperlink_84" tooltip="PI5C3125 Datasheet" display="PI5C3125 Datasheet"/>
    <hyperlink ref="A44" r:id="rId_hyperlink_85" tooltip="PI5C3126" display="PI5C3126"/>
    <hyperlink ref="B44" r:id="rId_hyperlink_86" tooltip="PI5C3125 Datasheet" display="PI5C3125 Datasheet"/>
    <hyperlink ref="A45" r:id="rId_hyperlink_87" tooltip="PI5C3245" display="PI5C3245"/>
    <hyperlink ref="B45" r:id="rId_hyperlink_88" tooltip="PI5C3245 Datasheet" display="PI5C3245 Datasheet"/>
    <hyperlink ref="A46" r:id="rId_hyperlink_89" tooltip="PI5C3251" display="PI5C3251"/>
    <hyperlink ref="B46" r:id="rId_hyperlink_90" tooltip="PI5C3251 Datasheet" display="PI5C3251 Datasheet"/>
    <hyperlink ref="A47" r:id="rId_hyperlink_91" tooltip="PI5C3253" display="PI5C3253"/>
    <hyperlink ref="B47" r:id="rId_hyperlink_92" tooltip="PI5C3253 Datasheet" display="PI5C3253 Datasheet"/>
    <hyperlink ref="A48" r:id="rId_hyperlink_93" tooltip="PI5C3257" display="PI5C3257"/>
    <hyperlink ref="B48" r:id="rId_hyperlink_94" tooltip="PI5C3257 Datasheet" display="PI5C3257 Datasheet"/>
    <hyperlink ref="A49" r:id="rId_hyperlink_95" tooltip="PI5C3303" display="PI5C3303"/>
    <hyperlink ref="B49" r:id="rId_hyperlink_96" tooltip="PI5C3303 Datasheet" display="PI5C3303 Datasheet"/>
    <hyperlink ref="A50" r:id="rId_hyperlink_97" tooltip="PI5C3305" display="PI5C3305"/>
    <hyperlink ref="B50" r:id="rId_hyperlink_98" tooltip="PI5C3305 Datasheet" display="PI5C3305 Datasheet"/>
    <hyperlink ref="A51" r:id="rId_hyperlink_99" tooltip="PI5C3306" display="PI5C3306"/>
    <hyperlink ref="B51" r:id="rId_hyperlink_100" tooltip="PI5C3306 Datasheet" display="PI5C3306 Datasheet"/>
    <hyperlink ref="A52" r:id="rId_hyperlink_101" tooltip="PI5C3390 " display="PI5C3390 "/>
    <hyperlink ref="B52" r:id="rId_hyperlink_102" tooltip="PI5C3390 Datasheet" display="PI5C3390 Datasheet"/>
    <hyperlink ref="A53" r:id="rId_hyperlink_103" tooltip="PI5C33X257" display="PI5C33X257"/>
    <hyperlink ref="B53" r:id="rId_hyperlink_104" tooltip="PI5C33X257 Datasheet" display="PI5C33X257 Datasheet"/>
    <hyperlink ref="A54" r:id="rId_hyperlink_105" tooltip="PI5C34x245" display="PI5C34x245"/>
    <hyperlink ref="B54" r:id="rId_hyperlink_106" tooltip="PI5C34X245 Datasheet" display="PI5C34X245 Datasheet"/>
    <hyperlink ref="A55" r:id="rId_hyperlink_107" tooltip="PI5C3861" display="PI5C3861"/>
    <hyperlink ref="B55" r:id="rId_hyperlink_108" tooltip="PI5C3861 Datasheet" display="PI5C3861 Datasheet"/>
    <hyperlink ref="A56" r:id="rId_hyperlink_109" tooltip="PI5L200" display="PI5L200"/>
    <hyperlink ref="B56" r:id="rId_hyperlink_110" tooltip="PI5L200 Datasheet" display="PI5L200 Datasheet"/>
    <hyperlink ref="A57" r:id="rId_hyperlink_111" tooltip="PI5USB1468A" display="PI5USB1468A"/>
    <hyperlink ref="B57" r:id="rId_hyperlink_112" tooltip="PI5USB1468-PI5USB1468A Datasheet" display="PI5USB1468-PI5USB1468A Datasheet"/>
    <hyperlink ref="A58" r:id="rId_hyperlink_113" tooltip="PI5USB2546" display="PI5USB2546"/>
    <hyperlink ref="B58" r:id="rId_hyperlink_114" tooltip="PI5USB2546 Product brief" display="PI5USB2546 Product brief"/>
    <hyperlink ref="A59" r:id="rId_hyperlink_115" tooltip="PI5USB2546A" display="PI5USB2546A"/>
    <hyperlink ref="B59" r:id="rId_hyperlink_116" tooltip="PI5USB2546A Datasheet" display="PI5USB2546A Datasheet"/>
    <hyperlink ref="A60" r:id="rId_hyperlink_117" tooltip="PI5USB2546AQ" display="PI5USB2546AQ"/>
    <hyperlink ref="B60" r:id="rId_hyperlink_118" tooltip="PI5USB2546AQ Datasheet" display="PI5USB2546AQ Datasheet"/>
    <hyperlink ref="A61" r:id="rId_hyperlink_119" tooltip="PI5USB2546H" display="PI5USB2546H"/>
    <hyperlink ref="B61" r:id="rId_hyperlink_120" tooltip="PI5USB2546H Product brief" display="PI5USB2546H Product brief"/>
    <hyperlink ref="A62" r:id="rId_hyperlink_121" tooltip="PI5USB2546J" display="PI5USB2546J"/>
    <hyperlink ref="B62" r:id="rId_hyperlink_122" tooltip="PI5USB2546J Datasheet" display="PI5USB2546J Datasheet"/>
    <hyperlink ref="A63" r:id="rId_hyperlink_123" tooltip="PI5USB2546Q" display="PI5USB2546Q"/>
    <hyperlink ref="B63" r:id="rId_hyperlink_124" tooltip="PI5USB2546Q Datasheet" display="PI5USB2546Q Datasheet"/>
    <hyperlink ref="A64" r:id="rId_hyperlink_125" tooltip="PI5V330" display="PI5V330"/>
    <hyperlink ref="B64" r:id="rId_hyperlink_126" tooltip="PI5V330 Datasheet" display="PI5V330 Datasheet"/>
    <hyperlink ref="A65" r:id="rId_hyperlink_127" tooltip="PI5V330A" display="PI5V330A"/>
    <hyperlink ref="B65" r:id="rId_hyperlink_128" tooltip="PI5V330A Datasheet" display="PI5V330A Datasheet"/>
    <hyperlink ref="A66" r:id="rId_hyperlink_129" tooltip="PI5V330S" display="PI5V330S"/>
    <hyperlink ref="B66" r:id="rId_hyperlink_130" tooltip="PI5V330S Datasheet" display="PI5V330S Datasheet"/>
    <hyperlink ref="A67" r:id="rId_hyperlink_131" tooltip="PI5V331" display="PI5V331"/>
    <hyperlink ref="B67" r:id="rId_hyperlink_132" tooltip="PI5V331 Datasheet" display="PI5V33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2024-03-28T18:05:29-05:00</dcterms:created>
  <dcterms:modified xsi:type="dcterms:W3CDTF">2024-03-28T18:05:29-05:00</dcterms:modified>
  <dc:title>Untitled Spreadsheet</dc:title>
  <dc:description/>
  <dc:subject/>
  <cp:keywords/>
  <cp:category/>
</cp:coreProperties>
</file>