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<sst xmlns="http://schemas.openxmlformats.org/spreadsheetml/2006/main" uniqueCount="94">
  <si>
    <t>Part Number</t>
  </si>
  <si>
    <t>Datasheet or Product Brief</t>
  </si>
  <si>
    <t>Description</t>
  </si>
  <si>
    <t>Application List</t>
  </si>
  <si>
    <t>Protocol List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</si>
  <si>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</si>
  <si>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Logic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</si>
  <si>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Supply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</si>
  <si>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Package Size (mm)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</si>
  <si>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PkgType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</si>
  <si>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Stability (PPM)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</si>
  <si>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ProductSeries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</si>
  <si>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Freq Range (MHz)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</si>
  <si>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Additive Jitter (ps)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</si>
  <si>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Pads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</si>
  <si>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Family</t>
    </r>
  </si>
  <si>
    <t>Packages</t>
  </si>
  <si>
    <t>1.8V, 5.0x3.2mm, 32.768kHz CMOS Crystal Oscillator</t>
  </si>
  <si>
    <t>Blade Server, Industrial PC, Base station, Rack Server, Multi-Function Printer, DVD/Blu-Ray, Storage Array, Smart Grid, Security, GPS, STB</t>
  </si>
  <si>
    <t>Standard</t>
  </si>
  <si>
    <t>CMOS</t>
  </si>
  <si>
    <t>5.0 x 3.2 x 1.2</t>
  </si>
  <si>
    <t>Ceramic Seam</t>
  </si>
  <si>
    <t>20~50</t>
  </si>
  <si>
    <t>KD_1</t>
  </si>
  <si>
    <t>32.768KHZ</t>
  </si>
  <si>
    <t>&lt;1</t>
  </si>
  <si>
    <t>kHz XO</t>
  </si>
  <si>
    <t>2.5V, 5.0x3.2mm, 32.768kHz CMOS Crystal Oscillator</t>
  </si>
  <si>
    <t>KD_2</t>
  </si>
  <si>
    <t>3.3V, 5.0x3.2mm, 32.768kHz CMOS Crystal Oscillator</t>
  </si>
  <si>
    <t>KD_3</t>
  </si>
  <si>
    <t>1.8V, 5.0x3.2mm, 32.768kHz, Automotive Grade CMOS Crystal Oscillator</t>
  </si>
  <si>
    <t>Blade Server, Industrial PC, Base station, Multi-Function Printer, Rack Server, Storage Array, Smart Grid, DVD/Blu-Ray, Security, GPS, STB</t>
  </si>
  <si>
    <t>Automotive</t>
  </si>
  <si>
    <t>3.2 x 2.5</t>
  </si>
  <si>
    <t>KDQ</t>
  </si>
  <si>
    <t>Crystal Oscillator</t>
  </si>
  <si>
    <t>2.5V, 5.0x3.2mm, 32.768kHz, Automotive Grade CMOS Crystal Oscillator</t>
  </si>
  <si>
    <t>Blade Server, Industrial PC, Base station, Multi-Function Printer, Rack Server, Smart Grid, DVD/Blu-Ray, Storage Array, Security, GPS, STB</t>
  </si>
  <si>
    <t>5.0 x 3.2</t>
  </si>
  <si>
    <t>3.3V, 5.0x3.2mm, 32.768kHz, Automotive Grade CMOS Crystal Oscillator</t>
  </si>
  <si>
    <t>1.8V, 2.5x2.0mm, 32.768kHz CMOS Crystal Oscillator</t>
  </si>
  <si>
    <t>2.5 x 2.0 x 0.9</t>
  </si>
  <si>
    <t>KJ_1</t>
  </si>
  <si>
    <t>2.5V, 2.5x2.0mm, 32.768kHz CMOS Crystal Oscillator</t>
  </si>
  <si>
    <t>KJ_2</t>
  </si>
  <si>
    <t>3.3V, 2.5x2.0mm, 32.768kHz CMOS Crystal Oscillator</t>
  </si>
  <si>
    <t>KJ_3</t>
  </si>
  <si>
    <t>2.5mm x 2.0mm, 32.768 KHz XO</t>
  </si>
  <si>
    <t>2.5 x 2.0.x 0.9</t>
  </si>
  <si>
    <t>20~100</t>
  </si>
  <si>
    <t>KJQ-1.8V</t>
  </si>
  <si>
    <t>32KHz XO</t>
  </si>
  <si>
    <t>KJQ-2.5V</t>
  </si>
  <si>
    <t>1.8V, 3.2x2.5mm, 32.768kHz CMOS Crystal Oscillator</t>
  </si>
  <si>
    <t>3.2 x 2.5 x 1.0</t>
  </si>
  <si>
    <t>KK_1</t>
  </si>
  <si>
    <t>2.5V, 3.2x2.5mm, 32.768kHz CMOS Crystal Oscillator</t>
  </si>
  <si>
    <t>KK_2</t>
  </si>
  <si>
    <t>3.3V, 3.2x2.5mm, 32.768kHz CMOS Crystal Oscillator</t>
  </si>
  <si>
    <t>Blade Server, Industrial PC, Base station, Rack Server, Multi-Function Printer, Smart Grid, DVD/Blu-Ray, Storage Array, Security, GPS, STB</t>
  </si>
  <si>
    <t>KK_3</t>
  </si>
  <si>
    <t>1.8V, 3.2x2.5mm, 32.768kHz, Automotive Grade CMOS Crystal Oscillator</t>
  </si>
  <si>
    <t>KKQ</t>
  </si>
  <si>
    <t>2.5V, 3.2x2.5mm, 32.768kHz, Automotive Grade CMOS Crystal Oscillator</t>
  </si>
  <si>
    <t>3.3V, 3.2x2.5mm, 32.768kHz, Automotive Grade CMOS Crystal Oscillator</t>
  </si>
  <si>
    <t>1.8V, 2.0x1.6mm, 32.768kHz CMOS Crystal Oscillator</t>
  </si>
  <si>
    <t>2.0 x 1.6 x 0.75</t>
  </si>
  <si>
    <t>KM_1</t>
  </si>
  <si>
    <t>2.5V, 2.0x1.6mm, 32.768kHz CMOS Crystal Oscillator</t>
  </si>
  <si>
    <t>KM_2</t>
  </si>
  <si>
    <t>3.3V, 2.0x1.6mm, 32.768kHz CMOS Crystal Oscillator</t>
  </si>
  <si>
    <t>KM_3</t>
  </si>
  <si>
    <t>1.8V, 7.0x5.0mm, 32.768kHz CMOS Crystal Oscillator</t>
  </si>
  <si>
    <t>7.0 x 5.0 x 1.4</t>
  </si>
  <si>
    <t>KN_1</t>
  </si>
  <si>
    <t>2.5V, 7.0x5.0mm, 32.768kHz CMOS Crystal Oscillator</t>
  </si>
  <si>
    <t>KN_2</t>
  </si>
  <si>
    <t>3.3V, 7.0x5.0mm, 32.768kHz CMOS Crystal Oscillator</t>
  </si>
  <si>
    <t>KN_3</t>
  </si>
  <si>
    <t>1.8V/2.5V/3.3V, 2.0x1.6mm, 32.768kHz CMOS Crystal Oscillator</t>
  </si>
  <si>
    <t>Blade Server, Industrial PC, Base station, Multi-Function Printer, Rack Server, Smart Grid, DVD/Blu-Ray, Storage Array, Routers and Switches, GPS, Security, STB</t>
  </si>
  <si>
    <t>1.8,2.5,3.3</t>
  </si>
  <si>
    <t>KX201</t>
  </si>
  <si>
    <t>1.8V/2.5V/3.3V, 2.5x2.0mm, 32.768kHz CMOS Crystal Oscillator</t>
  </si>
  <si>
    <t>KX251</t>
  </si>
  <si>
    <t>1.8/2.5/3.3V, 3.2x2.5mm, Ultra-Low Current, 32.768KHz, Automotive Grade CMOS Crystal Oscillator</t>
  </si>
  <si>
    <t>3.3, 2.5, 1.8</t>
  </si>
  <si>
    <t>KXQ</t>
  </si>
  <si>
    <t>1.8V/2.5V/3.3V, 3.2x2.5mm, 32.768kHz CMOS Crystal Oscillator</t>
  </si>
  <si>
    <t>KX321</t>
  </si>
  <si>
    <t>1.8V/2.5V/3.3V, 5.0x3.2mm, 32.768kHz CMOS Crystal Oscillator</t>
  </si>
  <si>
    <t>KX501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</si>
</sst>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KD1.8V" TargetMode="External"/><Relationship Id="rId_hyperlink_2" Type="http://schemas.openxmlformats.org/officeDocument/2006/relationships/hyperlink" Target="https://www.diodes.com/assets/Datasheets/KD_1-8V.pdf" TargetMode="External"/><Relationship Id="rId_hyperlink_3" Type="http://schemas.openxmlformats.org/officeDocument/2006/relationships/hyperlink" Target="https://www.diodes.com/part/view/KD2.5V" TargetMode="External"/><Relationship Id="rId_hyperlink_4" Type="http://schemas.openxmlformats.org/officeDocument/2006/relationships/hyperlink" Target="https://www.diodes.com/assets/Datasheets/KD_2-5V.pdf" TargetMode="External"/><Relationship Id="rId_hyperlink_5" Type="http://schemas.openxmlformats.org/officeDocument/2006/relationships/hyperlink" Target="https://www.diodes.com/part/view/KD3.3V" TargetMode="External"/><Relationship Id="rId_hyperlink_6" Type="http://schemas.openxmlformats.org/officeDocument/2006/relationships/hyperlink" Target="https://www.diodes.com/assets/Datasheets/KD_3-3V.pdf" TargetMode="External"/><Relationship Id="rId_hyperlink_7" Type="http://schemas.openxmlformats.org/officeDocument/2006/relationships/hyperlink" Target="https://www.diodes.com/part/view/KDQ1.8V" TargetMode="External"/><Relationship Id="rId_hyperlink_8" Type="http://schemas.openxmlformats.org/officeDocument/2006/relationships/hyperlink" Target="https://www.diodes.com/assets/Datasheets/KDQ-1.8V.pdf" TargetMode="External"/><Relationship Id="rId_hyperlink_9" Type="http://schemas.openxmlformats.org/officeDocument/2006/relationships/hyperlink" Target="https://www.diodes.com/part/view/KDQ2.5V" TargetMode="External"/><Relationship Id="rId_hyperlink_10" Type="http://schemas.openxmlformats.org/officeDocument/2006/relationships/hyperlink" Target="https://www.diodes.com/assets/Datasheets/KDQ-2.5V.pdf" TargetMode="External"/><Relationship Id="rId_hyperlink_11" Type="http://schemas.openxmlformats.org/officeDocument/2006/relationships/hyperlink" Target="https://www.diodes.com/part/view/KDQ3.3V" TargetMode="External"/><Relationship Id="rId_hyperlink_12" Type="http://schemas.openxmlformats.org/officeDocument/2006/relationships/hyperlink" Target="https://www.diodes.com/assets/Datasheets/KDQ-3.3V.pdf" TargetMode="External"/><Relationship Id="rId_hyperlink_13" Type="http://schemas.openxmlformats.org/officeDocument/2006/relationships/hyperlink" Target="https://www.diodes.com/part/view/KJ1.8V" TargetMode="External"/><Relationship Id="rId_hyperlink_14" Type="http://schemas.openxmlformats.org/officeDocument/2006/relationships/hyperlink" Target="https://www.diodes.com/assets/Datasheets/KJ-1-8V.pdf" TargetMode="External"/><Relationship Id="rId_hyperlink_15" Type="http://schemas.openxmlformats.org/officeDocument/2006/relationships/hyperlink" Target="https://www.diodes.com/part/view/KJ2.5V" TargetMode="External"/><Relationship Id="rId_hyperlink_16" Type="http://schemas.openxmlformats.org/officeDocument/2006/relationships/hyperlink" Target="https://www.diodes.com/assets/Datasheets/KJ-2-5V.pdf" TargetMode="External"/><Relationship Id="rId_hyperlink_17" Type="http://schemas.openxmlformats.org/officeDocument/2006/relationships/hyperlink" Target="https://www.diodes.com/part/view/KJ3.3V" TargetMode="External"/><Relationship Id="rId_hyperlink_18" Type="http://schemas.openxmlformats.org/officeDocument/2006/relationships/hyperlink" Target="https://www.diodes.com/assets/Datasheets/KJ-3-3V.pdf" TargetMode="External"/><Relationship Id="rId_hyperlink_19" Type="http://schemas.openxmlformats.org/officeDocument/2006/relationships/hyperlink" Target="https://www.diodes.com/part/view/KJQ1.8V" TargetMode="External"/><Relationship Id="rId_hyperlink_20" Type="http://schemas.openxmlformats.org/officeDocument/2006/relationships/hyperlink" Target="https://www.diodes.com/assets/Datasheets/KJQ-1.8V.pdf" TargetMode="External"/><Relationship Id="rId_hyperlink_21" Type="http://schemas.openxmlformats.org/officeDocument/2006/relationships/hyperlink" Target="https://www.diodes.com/part/view/KJQ2.5V" TargetMode="External"/><Relationship Id="rId_hyperlink_22" Type="http://schemas.openxmlformats.org/officeDocument/2006/relationships/hyperlink" Target="https://www.diodes.com/assets/Datasheets/KJQ-2.5V.pdf" TargetMode="External"/><Relationship Id="rId_hyperlink_23" Type="http://schemas.openxmlformats.org/officeDocument/2006/relationships/hyperlink" Target="https://www.diodes.com/part/view/KJQ3.3V" TargetMode="External"/><Relationship Id="rId_hyperlink_24" Type="http://schemas.openxmlformats.org/officeDocument/2006/relationships/hyperlink" Target="https://www.diodes.com/assets/Datasheets/KJQ-3.3V.pdf" TargetMode="External"/><Relationship Id="rId_hyperlink_25" Type="http://schemas.openxmlformats.org/officeDocument/2006/relationships/hyperlink" Target="https://www.diodes.com/part/view/KK1.8V" TargetMode="External"/><Relationship Id="rId_hyperlink_26" Type="http://schemas.openxmlformats.org/officeDocument/2006/relationships/hyperlink" Target="https://www.diodes.com/assets/Datasheets/KK_1-8V.pdf" TargetMode="External"/><Relationship Id="rId_hyperlink_27" Type="http://schemas.openxmlformats.org/officeDocument/2006/relationships/hyperlink" Target="https://www.diodes.com/part/view/KK2.5V" TargetMode="External"/><Relationship Id="rId_hyperlink_28" Type="http://schemas.openxmlformats.org/officeDocument/2006/relationships/hyperlink" Target="https://www.diodes.com/assets/Datasheets/KK_2-5V.pdf" TargetMode="External"/><Relationship Id="rId_hyperlink_29" Type="http://schemas.openxmlformats.org/officeDocument/2006/relationships/hyperlink" Target="https://www.diodes.com/part/view/KK3.3V" TargetMode="External"/><Relationship Id="rId_hyperlink_30" Type="http://schemas.openxmlformats.org/officeDocument/2006/relationships/hyperlink" Target="https://www.diodes.com/assets/Datasheets/KK_3-3V.pdf" TargetMode="External"/><Relationship Id="rId_hyperlink_31" Type="http://schemas.openxmlformats.org/officeDocument/2006/relationships/hyperlink" Target="https://www.diodes.com/part/view/KKQ1.8V" TargetMode="External"/><Relationship Id="rId_hyperlink_32" Type="http://schemas.openxmlformats.org/officeDocument/2006/relationships/hyperlink" Target="https://www.diodes.com/assets/Datasheets/KKQ-1.8V.pdf" TargetMode="External"/><Relationship Id="rId_hyperlink_33" Type="http://schemas.openxmlformats.org/officeDocument/2006/relationships/hyperlink" Target="https://www.diodes.com/part/view/KKQ2.5V" TargetMode="External"/><Relationship Id="rId_hyperlink_34" Type="http://schemas.openxmlformats.org/officeDocument/2006/relationships/hyperlink" Target="https://www.diodes.com/assets/Datasheets/KKQ-2.5V.pdf" TargetMode="External"/><Relationship Id="rId_hyperlink_35" Type="http://schemas.openxmlformats.org/officeDocument/2006/relationships/hyperlink" Target="https://www.diodes.com/part/view/KKQ3.3V" TargetMode="External"/><Relationship Id="rId_hyperlink_36" Type="http://schemas.openxmlformats.org/officeDocument/2006/relationships/hyperlink" Target="https://www.diodes.com/assets/Datasheets/KKQ-3.3V.pdf" TargetMode="External"/><Relationship Id="rId_hyperlink_37" Type="http://schemas.openxmlformats.org/officeDocument/2006/relationships/hyperlink" Target="https://www.diodes.com/part/view/KM1.8V" TargetMode="External"/><Relationship Id="rId_hyperlink_38" Type="http://schemas.openxmlformats.org/officeDocument/2006/relationships/hyperlink" Target="https://www.diodes.com/assets/Datasheets/KM-1-8V.pdf" TargetMode="External"/><Relationship Id="rId_hyperlink_39" Type="http://schemas.openxmlformats.org/officeDocument/2006/relationships/hyperlink" Target="https://www.diodes.com/part/view/KM2.5V" TargetMode="External"/><Relationship Id="rId_hyperlink_40" Type="http://schemas.openxmlformats.org/officeDocument/2006/relationships/hyperlink" Target="https://www.diodes.com/assets/Datasheets/KM-2-5V.pdf" TargetMode="External"/><Relationship Id="rId_hyperlink_41" Type="http://schemas.openxmlformats.org/officeDocument/2006/relationships/hyperlink" Target="https://www.diodes.com/part/view/KM3.3V" TargetMode="External"/><Relationship Id="rId_hyperlink_42" Type="http://schemas.openxmlformats.org/officeDocument/2006/relationships/hyperlink" Target="https://www.diodes.com/assets/Datasheets/KM-3-3V.pdf" TargetMode="External"/><Relationship Id="rId_hyperlink_43" Type="http://schemas.openxmlformats.org/officeDocument/2006/relationships/hyperlink" Target="https://www.diodes.com/part/view/KN1.8V" TargetMode="External"/><Relationship Id="rId_hyperlink_44" Type="http://schemas.openxmlformats.org/officeDocument/2006/relationships/hyperlink" Target="https://www.diodes.com/assets/Datasheets/KN_1-8V.pdf" TargetMode="External"/><Relationship Id="rId_hyperlink_45" Type="http://schemas.openxmlformats.org/officeDocument/2006/relationships/hyperlink" Target="https://www.diodes.com/part/view/KN2.5V" TargetMode="External"/><Relationship Id="rId_hyperlink_46" Type="http://schemas.openxmlformats.org/officeDocument/2006/relationships/hyperlink" Target="https://www.diodes.com/assets/Datasheets/KN_2-5V.pdf" TargetMode="External"/><Relationship Id="rId_hyperlink_47" Type="http://schemas.openxmlformats.org/officeDocument/2006/relationships/hyperlink" Target="https://www.diodes.com/part/view/KN3.3V" TargetMode="External"/><Relationship Id="rId_hyperlink_48" Type="http://schemas.openxmlformats.org/officeDocument/2006/relationships/hyperlink" Target="https://www.diodes.com/assets/Datasheets/KN_3-3V.pdf" TargetMode="External"/><Relationship Id="rId_hyperlink_49" Type="http://schemas.openxmlformats.org/officeDocument/2006/relationships/hyperlink" Target="https://www.diodes.com/part/view/KX201" TargetMode="External"/><Relationship Id="rId_hyperlink_50" Type="http://schemas.openxmlformats.org/officeDocument/2006/relationships/hyperlink" Target="https://www.diodes.com/assets/Datasheets/KX201.pdf" TargetMode="External"/><Relationship Id="rId_hyperlink_51" Type="http://schemas.openxmlformats.org/officeDocument/2006/relationships/hyperlink" Target="https://www.diodes.com/part/view/KX251" TargetMode="External"/><Relationship Id="rId_hyperlink_52" Type="http://schemas.openxmlformats.org/officeDocument/2006/relationships/hyperlink" Target="https://www.diodes.com/assets/Datasheets/KX251.pdf" TargetMode="External"/><Relationship Id="rId_hyperlink_53" Type="http://schemas.openxmlformats.org/officeDocument/2006/relationships/hyperlink" Target="https://www.diodes.com/part/view/KX31Q" TargetMode="External"/><Relationship Id="rId_hyperlink_54" Type="http://schemas.openxmlformats.org/officeDocument/2006/relationships/hyperlink" Target="https://www.diodes.com/assets/Datasheets/KX31Q.pdf" TargetMode="External"/><Relationship Id="rId_hyperlink_55" Type="http://schemas.openxmlformats.org/officeDocument/2006/relationships/hyperlink" Target="https://www.diodes.com/part/view/KX321" TargetMode="External"/><Relationship Id="rId_hyperlink_56" Type="http://schemas.openxmlformats.org/officeDocument/2006/relationships/hyperlink" Target="https://www.diodes.com/assets/Datasheets/KX321.pdf" TargetMode="External"/><Relationship Id="rId_hyperlink_57" Type="http://schemas.openxmlformats.org/officeDocument/2006/relationships/hyperlink" Target="https://www.diodes.com/part/view/KX501" TargetMode="External"/><Relationship Id="rId_hyperlink_58" Type="http://schemas.openxmlformats.org/officeDocument/2006/relationships/hyperlink" Target="https://www.diodes.com/assets/Datasheets/KX5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0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Q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113.115" bestFit="true" customWidth="true" style="0"/>
    <col min="4" max="4" width="189.811" bestFit="true" customWidth="true" style="0"/>
    <col min="5" max="5" width="16.425" bestFit="true" customWidth="true" style="0"/>
    <col min="6" max="6" width="49.417" bestFit="true" customWidth="true" style="0"/>
    <col min="7" max="7" width="15.282" bestFit="true" customWidth="true" style="0"/>
    <col min="8" max="8" width="22.28" bestFit="true" customWidth="true" style="0"/>
    <col min="9" max="9" width="21.138" bestFit="true" customWidth="true" style="0"/>
    <col min="10" max="10" width="15.282" bestFit="true" customWidth="true" style="0"/>
    <col min="11" max="11" width="18.71" bestFit="true" customWidth="true" style="0"/>
    <col min="12" max="12" width="16.425" bestFit="true" customWidth="true" style="0"/>
    <col min="13" max="13" width="19.995" bestFit="true" customWidth="true" style="0"/>
    <col min="14" max="14" width="24.708" bestFit="true" customWidth="true" style="0"/>
    <col min="15" max="15" width="5.856" bestFit="true" customWidth="true" style="0"/>
    <col min="16" max="16" width="22.28" bestFit="true" customWidth="true" style="0"/>
    <col min="17" max="17" width="10.569" bestFit="true" customWidth="true" style="0"/>
  </cols>
  <sheetData>
    <row r="1" spans="1:1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Compliance(Only Automotive supports PPAP)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Logic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 Voltage (V)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Package Size (mm)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PkgType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Stability (PPM)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ProductSeries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Freq Range (MHz)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Additive Jitter (ps)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Pads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Family</t>
          </r>
        </is>
      </c>
      <c r="Q1" s="1" t="s">
        <v>16</v>
      </c>
    </row>
    <row r="2" spans="1:17">
      <c r="A2" t="str">
        <f>Hyperlink("https://www.diodes.com/part/view/KD1.8V","KD1.8V")</f>
        <v>KD1.8V</v>
      </c>
      <c r="B2" t="str">
        <f>Hyperlink("https://www.diodes.com/assets/Datasheets/KD_1-8V.pdf","KD_1-8V Datasheet")</f>
        <v>KD_1-8V Datasheet</v>
      </c>
      <c r="C2" t="s">
        <v>17</v>
      </c>
      <c r="D2" t="s">
        <v>18</v>
      </c>
      <c r="F2" t="s">
        <v>19</v>
      </c>
      <c r="G2" t="s">
        <v>20</v>
      </c>
      <c r="H2">
        <v>1.8</v>
      </c>
      <c r="I2" t="s">
        <v>21</v>
      </c>
      <c r="J2" t="s">
        <v>22</v>
      </c>
      <c r="K2" t="s">
        <v>23</v>
      </c>
      <c r="L2" t="s">
        <v>24</v>
      </c>
      <c r="M2" t="s">
        <v>25</v>
      </c>
      <c r="N2" t="s">
        <v>26</v>
      </c>
      <c r="O2">
        <v>4</v>
      </c>
      <c r="P2" t="s">
        <v>27</v>
      </c>
    </row>
    <row r="3" spans="1:17">
      <c r="A3" t="str">
        <f>Hyperlink("https://www.diodes.com/part/view/KD2.5V","KD2.5V")</f>
        <v>KD2.5V</v>
      </c>
      <c r="B3" t="str">
        <f>Hyperlink("https://www.diodes.com/assets/Datasheets/KD_2-5V.pdf","KD_2-5V Datasheet")</f>
        <v>KD_2-5V Datasheet</v>
      </c>
      <c r="C3" t="s">
        <v>28</v>
      </c>
      <c r="D3" t="s">
        <v>18</v>
      </c>
      <c r="F3" t="s">
        <v>19</v>
      </c>
      <c r="G3" t="s">
        <v>20</v>
      </c>
      <c r="H3">
        <v>2.5</v>
      </c>
      <c r="I3" t="s">
        <v>21</v>
      </c>
      <c r="J3" t="s">
        <v>22</v>
      </c>
      <c r="K3" t="s">
        <v>23</v>
      </c>
      <c r="L3" t="s">
        <v>29</v>
      </c>
      <c r="M3" t="s">
        <v>25</v>
      </c>
      <c r="N3" t="s">
        <v>26</v>
      </c>
      <c r="O3">
        <v>4</v>
      </c>
      <c r="P3" t="s">
        <v>27</v>
      </c>
    </row>
    <row r="4" spans="1:17">
      <c r="A4" t="str">
        <f>Hyperlink("https://www.diodes.com/part/view/KD3.3V","KD3.3V")</f>
        <v>KD3.3V</v>
      </c>
      <c r="B4" t="str">
        <f>Hyperlink("https://www.diodes.com/assets/Datasheets/KD_3-3V.pdf","KD_3-3V Datasheet")</f>
        <v>KD_3-3V Datasheet</v>
      </c>
      <c r="C4" t="s">
        <v>30</v>
      </c>
      <c r="D4" t="s">
        <v>18</v>
      </c>
      <c r="F4" t="s">
        <v>19</v>
      </c>
      <c r="G4" t="s">
        <v>20</v>
      </c>
      <c r="H4">
        <v>3.3</v>
      </c>
      <c r="I4" t="s">
        <v>21</v>
      </c>
      <c r="J4" t="s">
        <v>22</v>
      </c>
      <c r="K4" t="s">
        <v>23</v>
      </c>
      <c r="L4" t="s">
        <v>31</v>
      </c>
      <c r="M4" t="s">
        <v>25</v>
      </c>
      <c r="N4" t="s">
        <v>26</v>
      </c>
      <c r="O4">
        <v>4</v>
      </c>
      <c r="P4" t="s">
        <v>27</v>
      </c>
    </row>
    <row r="5" spans="1:17">
      <c r="A5" t="str">
        <f>Hyperlink("https://www.diodes.com/part/view/KDQ1.8V","KDQ1.8V")</f>
        <v>KDQ1.8V</v>
      </c>
      <c r="B5" t="str">
        <f>Hyperlink("https://www.diodes.com/assets/Datasheets/KDQ-1.8V.pdf","KDQ_1-8V Datasheet")</f>
        <v>KDQ_1-8V Datasheet</v>
      </c>
      <c r="C5" t="s">
        <v>32</v>
      </c>
      <c r="D5" t="s">
        <v>33</v>
      </c>
      <c r="F5" t="s">
        <v>34</v>
      </c>
      <c r="G5" t="s">
        <v>20</v>
      </c>
      <c r="H5">
        <v>1.8</v>
      </c>
      <c r="I5" t="s">
        <v>35</v>
      </c>
      <c r="J5" t="s">
        <v>22</v>
      </c>
      <c r="K5" t="s">
        <v>23</v>
      </c>
      <c r="L5" t="s">
        <v>36</v>
      </c>
      <c r="M5" t="s">
        <v>25</v>
      </c>
      <c r="N5" t="s">
        <v>26</v>
      </c>
      <c r="O5">
        <v>4</v>
      </c>
      <c r="P5" t="s">
        <v>37</v>
      </c>
    </row>
    <row r="6" spans="1:17">
      <c r="A6" t="str">
        <f>Hyperlink("https://www.diodes.com/part/view/KDQ2.5V","KDQ2.5V")</f>
        <v>KDQ2.5V</v>
      </c>
      <c r="B6" t="str">
        <f>Hyperlink("https://www.diodes.com/assets/Datasheets/KDQ-2.5V.pdf","KDQ_2-5V Datasheet")</f>
        <v>KDQ_2-5V Datasheet</v>
      </c>
      <c r="C6" t="s">
        <v>38</v>
      </c>
      <c r="D6" t="s">
        <v>39</v>
      </c>
      <c r="F6" t="s">
        <v>34</v>
      </c>
      <c r="G6" t="s">
        <v>20</v>
      </c>
      <c r="H6">
        <v>2.5</v>
      </c>
      <c r="I6" t="s">
        <v>40</v>
      </c>
      <c r="J6" t="s">
        <v>22</v>
      </c>
      <c r="K6" t="s">
        <v>23</v>
      </c>
      <c r="L6" t="s">
        <v>36</v>
      </c>
      <c r="M6" t="s">
        <v>25</v>
      </c>
      <c r="N6" t="s">
        <v>26</v>
      </c>
      <c r="O6">
        <v>4</v>
      </c>
      <c r="P6" t="s">
        <v>37</v>
      </c>
    </row>
    <row r="7" spans="1:17">
      <c r="A7" t="str">
        <f>Hyperlink("https://www.diodes.com/part/view/KDQ3.3V","KDQ3.3V")</f>
        <v>KDQ3.3V</v>
      </c>
      <c r="B7" t="str">
        <f>Hyperlink("https://www.diodes.com/assets/Datasheets/KDQ-3.3V.pdf","KDQ_3-3V Datasheet")</f>
        <v>KDQ_3-3V Datasheet</v>
      </c>
      <c r="C7" t="s">
        <v>41</v>
      </c>
      <c r="D7" t="s">
        <v>39</v>
      </c>
      <c r="F7" t="s">
        <v>34</v>
      </c>
      <c r="G7" t="s">
        <v>20</v>
      </c>
      <c r="H7">
        <v>3.3</v>
      </c>
      <c r="I7" t="s">
        <v>40</v>
      </c>
      <c r="J7" t="s">
        <v>22</v>
      </c>
      <c r="K7" t="s">
        <v>23</v>
      </c>
      <c r="L7" t="s">
        <v>36</v>
      </c>
      <c r="M7" t="s">
        <v>25</v>
      </c>
      <c r="N7" t="s">
        <v>26</v>
      </c>
      <c r="O7">
        <v>4</v>
      </c>
      <c r="P7" t="s">
        <v>37</v>
      </c>
    </row>
    <row r="8" spans="1:17">
      <c r="A8" t="str">
        <f>Hyperlink("https://www.diodes.com/part/view/KJ1.8V","KJ1.8V")</f>
        <v>KJ1.8V</v>
      </c>
      <c r="B8" t="str">
        <f>Hyperlink("https://www.diodes.com/assets/Datasheets/KJ-1-8V.pdf","KJ-1-8V Datasheet")</f>
        <v>KJ-1-8V Datasheet</v>
      </c>
      <c r="C8" t="s">
        <v>42</v>
      </c>
      <c r="D8" t="s">
        <v>18</v>
      </c>
      <c r="F8" t="s">
        <v>19</v>
      </c>
      <c r="G8" t="s">
        <v>20</v>
      </c>
      <c r="H8">
        <v>1.8</v>
      </c>
      <c r="I8" t="s">
        <v>43</v>
      </c>
      <c r="J8" t="s">
        <v>22</v>
      </c>
      <c r="K8" t="s">
        <v>23</v>
      </c>
      <c r="L8" t="s">
        <v>44</v>
      </c>
      <c r="M8" t="s">
        <v>25</v>
      </c>
      <c r="N8" t="s">
        <v>26</v>
      </c>
      <c r="O8">
        <v>4</v>
      </c>
      <c r="P8" t="s">
        <v>27</v>
      </c>
    </row>
    <row r="9" spans="1:17">
      <c r="A9" t="str">
        <f>Hyperlink("https://www.diodes.com/part/view/KJ2.5V","KJ2.5V")</f>
        <v>KJ2.5V</v>
      </c>
      <c r="B9" t="str">
        <f>Hyperlink("https://www.diodes.com/assets/Datasheets/KJ-2-5V.pdf","KJ-2-5V Datasheet")</f>
        <v>KJ-2-5V Datasheet</v>
      </c>
      <c r="C9" t="s">
        <v>45</v>
      </c>
      <c r="D9" t="s">
        <v>39</v>
      </c>
      <c r="F9" t="s">
        <v>19</v>
      </c>
      <c r="G9" t="s">
        <v>20</v>
      </c>
      <c r="H9">
        <v>2.5</v>
      </c>
      <c r="I9" t="s">
        <v>43</v>
      </c>
      <c r="J9" t="s">
        <v>22</v>
      </c>
      <c r="K9" t="s">
        <v>23</v>
      </c>
      <c r="L9" t="s">
        <v>46</v>
      </c>
      <c r="M9" t="s">
        <v>25</v>
      </c>
      <c r="N9" t="s">
        <v>26</v>
      </c>
      <c r="O9">
        <v>4</v>
      </c>
      <c r="P9" t="s">
        <v>27</v>
      </c>
    </row>
    <row r="10" spans="1:17">
      <c r="A10" t="str">
        <f>Hyperlink("https://www.diodes.com/part/view/KJ3.3V","KJ3.3V")</f>
        <v>KJ3.3V</v>
      </c>
      <c r="B10" t="str">
        <f>Hyperlink("https://www.diodes.com/assets/Datasheets/KJ-3-3V.pdf","KJ-3-3V Datasheet")</f>
        <v>KJ-3-3V Datasheet</v>
      </c>
      <c r="C10" t="s">
        <v>47</v>
      </c>
      <c r="D10" t="s">
        <v>18</v>
      </c>
      <c r="F10" t="s">
        <v>19</v>
      </c>
      <c r="G10" t="s">
        <v>20</v>
      </c>
      <c r="H10">
        <v>3.3</v>
      </c>
      <c r="I10" t="s">
        <v>43</v>
      </c>
      <c r="J10" t="s">
        <v>22</v>
      </c>
      <c r="K10" t="s">
        <v>23</v>
      </c>
      <c r="L10" t="s">
        <v>48</v>
      </c>
      <c r="M10" t="s">
        <v>25</v>
      </c>
      <c r="N10" t="s">
        <v>26</v>
      </c>
      <c r="O10">
        <v>4</v>
      </c>
      <c r="P10" t="s">
        <v>27</v>
      </c>
    </row>
    <row r="11" spans="1:17">
      <c r="A11" t="str">
        <f>Hyperlink("https://www.diodes.com/part/view/KJQ1.8V","KJQ1.8V")</f>
        <v>KJQ1.8V</v>
      </c>
      <c r="B11" t="str">
        <f>Hyperlink("https://www.diodes.com/assets/Datasheets/KJQ-1.8V.pdf","KJQ-1.8V Datasheet")</f>
        <v>KJQ-1.8V Datasheet</v>
      </c>
      <c r="C11" t="s">
        <v>49</v>
      </c>
      <c r="F11" t="s">
        <v>34</v>
      </c>
      <c r="G11" t="s">
        <v>20</v>
      </c>
      <c r="H11">
        <v>1.8</v>
      </c>
      <c r="I11" t="s">
        <v>50</v>
      </c>
      <c r="J11" t="s">
        <v>22</v>
      </c>
      <c r="K11" t="s">
        <v>51</v>
      </c>
      <c r="L11" t="s">
        <v>52</v>
      </c>
      <c r="M11" t="s">
        <v>25</v>
      </c>
      <c r="N11">
        <v>1</v>
      </c>
      <c r="O11">
        <v>4</v>
      </c>
      <c r="P11" t="s">
        <v>53</v>
      </c>
    </row>
    <row r="12" spans="1:17">
      <c r="A12" t="str">
        <f>Hyperlink("https://www.diodes.com/part/view/KJQ2.5V","KJQ2.5V")</f>
        <v>KJQ2.5V</v>
      </c>
      <c r="B12" t="str">
        <f>Hyperlink("https://www.diodes.com/assets/Datasheets/KJQ-2.5V.pdf","KJQ-2.5V Datasheet")</f>
        <v>KJQ-2.5V Datasheet</v>
      </c>
      <c r="C12" t="s">
        <v>49</v>
      </c>
      <c r="F12" t="s">
        <v>34</v>
      </c>
      <c r="G12" t="s">
        <v>20</v>
      </c>
      <c r="H12">
        <v>2.5</v>
      </c>
      <c r="I12" t="s">
        <v>50</v>
      </c>
      <c r="J12" t="s">
        <v>22</v>
      </c>
      <c r="K12" t="s">
        <v>51</v>
      </c>
      <c r="L12" t="s">
        <v>54</v>
      </c>
      <c r="M12" t="s">
        <v>25</v>
      </c>
      <c r="N12">
        <v>1</v>
      </c>
      <c r="O12">
        <v>4</v>
      </c>
      <c r="P12" t="s">
        <v>53</v>
      </c>
    </row>
    <row r="13" spans="1:17">
      <c r="A13" t="str">
        <f>Hyperlink("https://www.diodes.com/part/view/KJQ3.3V","KJQ3.3V")</f>
        <v>KJQ3.3V</v>
      </c>
      <c r="B13" t="str">
        <f>Hyperlink("https://www.diodes.com/assets/Datasheets/KJQ-3.3V.pdf","KJQ-3.3V Datasheet")</f>
        <v>KJQ-3.3V Datasheet</v>
      </c>
      <c r="C13" t="s">
        <v>49</v>
      </c>
      <c r="F13" t="s">
        <v>34</v>
      </c>
      <c r="G13" t="s">
        <v>20</v>
      </c>
      <c r="H13">
        <v>3.3</v>
      </c>
      <c r="I13" t="s">
        <v>50</v>
      </c>
      <c r="J13" t="s">
        <v>22</v>
      </c>
      <c r="K13" t="s">
        <v>51</v>
      </c>
      <c r="L13" t="s">
        <v>52</v>
      </c>
      <c r="M13" t="s">
        <v>25</v>
      </c>
      <c r="N13">
        <v>1</v>
      </c>
      <c r="O13">
        <v>4</v>
      </c>
      <c r="P13" t="s">
        <v>53</v>
      </c>
    </row>
    <row r="14" spans="1:17">
      <c r="A14" t="str">
        <f>Hyperlink("https://www.diodes.com/part/view/KK1.8V","KK1.8V")</f>
        <v>KK1.8V</v>
      </c>
      <c r="B14" t="str">
        <f>Hyperlink("https://www.diodes.com/assets/Datasheets/KK_1-8V.pdf","KK_1-8V Datasheet")</f>
        <v>KK_1-8V Datasheet</v>
      </c>
      <c r="C14" t="s">
        <v>55</v>
      </c>
      <c r="D14" t="s">
        <v>18</v>
      </c>
      <c r="F14" t="s">
        <v>19</v>
      </c>
      <c r="G14" t="s">
        <v>20</v>
      </c>
      <c r="H14">
        <v>1.8</v>
      </c>
      <c r="I14" t="s">
        <v>56</v>
      </c>
      <c r="J14" t="s">
        <v>22</v>
      </c>
      <c r="K14" t="s">
        <v>23</v>
      </c>
      <c r="L14" t="s">
        <v>57</v>
      </c>
      <c r="M14" t="s">
        <v>25</v>
      </c>
      <c r="N14" t="s">
        <v>26</v>
      </c>
      <c r="O14">
        <v>4</v>
      </c>
      <c r="P14" t="s">
        <v>27</v>
      </c>
    </row>
    <row r="15" spans="1:17">
      <c r="A15" t="str">
        <f>Hyperlink("https://www.diodes.com/part/view/KK2.5V","KK2.5V")</f>
        <v>KK2.5V</v>
      </c>
      <c r="B15" t="str">
        <f>Hyperlink("https://www.diodes.com/assets/Datasheets/KK_2-5V.pdf","KK_2-5V Datasheet")</f>
        <v>KK_2-5V Datasheet</v>
      </c>
      <c r="C15" t="s">
        <v>58</v>
      </c>
      <c r="D15" t="s">
        <v>18</v>
      </c>
      <c r="F15" t="s">
        <v>19</v>
      </c>
      <c r="G15" t="s">
        <v>20</v>
      </c>
      <c r="H15">
        <v>2.5</v>
      </c>
      <c r="I15" t="s">
        <v>56</v>
      </c>
      <c r="J15" t="s">
        <v>22</v>
      </c>
      <c r="K15" t="s">
        <v>23</v>
      </c>
      <c r="L15" t="s">
        <v>59</v>
      </c>
      <c r="M15" t="s">
        <v>25</v>
      </c>
      <c r="N15" t="s">
        <v>26</v>
      </c>
      <c r="O15">
        <v>4</v>
      </c>
      <c r="P15" t="s">
        <v>27</v>
      </c>
    </row>
    <row r="16" spans="1:17">
      <c r="A16" t="str">
        <f>Hyperlink("https://www.diodes.com/part/view/KK3.3V","KK3.3V")</f>
        <v>KK3.3V</v>
      </c>
      <c r="B16" t="str">
        <f>Hyperlink("https://www.diodes.com/assets/Datasheets/KK_3-3V.pdf","KK_3-3V Datasheet")</f>
        <v>KK_3-3V Datasheet</v>
      </c>
      <c r="C16" t="s">
        <v>60</v>
      </c>
      <c r="D16" t="s">
        <v>61</v>
      </c>
      <c r="F16" t="s">
        <v>19</v>
      </c>
      <c r="G16" t="s">
        <v>20</v>
      </c>
      <c r="H16">
        <v>3.3</v>
      </c>
      <c r="I16" t="s">
        <v>56</v>
      </c>
      <c r="J16" t="s">
        <v>22</v>
      </c>
      <c r="K16" t="s">
        <v>23</v>
      </c>
      <c r="L16" t="s">
        <v>62</v>
      </c>
      <c r="M16" t="s">
        <v>25</v>
      </c>
      <c r="N16" t="s">
        <v>26</v>
      </c>
      <c r="O16">
        <v>4</v>
      </c>
      <c r="P16" t="s">
        <v>27</v>
      </c>
    </row>
    <row r="17" spans="1:17">
      <c r="A17" t="str">
        <f>Hyperlink("https://www.diodes.com/part/view/KKQ1.8V","KKQ1.8V")</f>
        <v>KKQ1.8V</v>
      </c>
      <c r="B17" t="str">
        <f>Hyperlink("https://www.diodes.com/assets/Datasheets/KKQ-1.8V.pdf","KKQ_1-8V Datasheet")</f>
        <v>KKQ_1-8V Datasheet</v>
      </c>
      <c r="C17" t="s">
        <v>63</v>
      </c>
      <c r="D17" t="s">
        <v>33</v>
      </c>
      <c r="F17" t="s">
        <v>34</v>
      </c>
      <c r="G17" t="s">
        <v>20</v>
      </c>
      <c r="H17">
        <v>1.8</v>
      </c>
      <c r="I17" t="s">
        <v>35</v>
      </c>
      <c r="J17" t="s">
        <v>22</v>
      </c>
      <c r="K17" t="s">
        <v>23</v>
      </c>
      <c r="L17" t="s">
        <v>64</v>
      </c>
      <c r="M17" t="s">
        <v>25</v>
      </c>
      <c r="N17" t="s">
        <v>26</v>
      </c>
      <c r="O17">
        <v>4</v>
      </c>
      <c r="P17" t="s">
        <v>37</v>
      </c>
    </row>
    <row r="18" spans="1:17">
      <c r="A18" t="str">
        <f>Hyperlink("https://www.diodes.com/part/view/KKQ2.5V","KKQ2.5V")</f>
        <v>KKQ2.5V</v>
      </c>
      <c r="B18" t="str">
        <f>Hyperlink("https://www.diodes.com/assets/Datasheets/KKQ-2.5V.pdf","KKQ_2-5V Datasheet")</f>
        <v>KKQ_2-5V Datasheet</v>
      </c>
      <c r="C18" t="s">
        <v>65</v>
      </c>
      <c r="D18" t="s">
        <v>39</v>
      </c>
      <c r="F18" t="s">
        <v>34</v>
      </c>
      <c r="G18" t="s">
        <v>20</v>
      </c>
      <c r="H18">
        <v>2.5</v>
      </c>
      <c r="I18" t="s">
        <v>35</v>
      </c>
      <c r="J18" t="s">
        <v>22</v>
      </c>
      <c r="K18" t="s">
        <v>23</v>
      </c>
      <c r="L18" t="s">
        <v>64</v>
      </c>
      <c r="M18" t="s">
        <v>25</v>
      </c>
      <c r="N18" t="s">
        <v>26</v>
      </c>
      <c r="O18">
        <v>4</v>
      </c>
      <c r="P18" t="s">
        <v>37</v>
      </c>
    </row>
    <row r="19" spans="1:17">
      <c r="A19" t="str">
        <f>Hyperlink("https://www.diodes.com/part/view/KKQ3.3V","KKQ3.3V")</f>
        <v>KKQ3.3V</v>
      </c>
      <c r="B19" t="str">
        <f>Hyperlink("https://www.diodes.com/assets/Datasheets/KKQ-3.3V.pdf","KKQ_3-3V Datasheet")</f>
        <v>KKQ_3-3V Datasheet</v>
      </c>
      <c r="C19" t="s">
        <v>66</v>
      </c>
      <c r="D19" t="s">
        <v>33</v>
      </c>
      <c r="F19" t="s">
        <v>34</v>
      </c>
      <c r="G19" t="s">
        <v>20</v>
      </c>
      <c r="H19">
        <v>3.3</v>
      </c>
      <c r="I19" t="s">
        <v>35</v>
      </c>
      <c r="J19" t="s">
        <v>22</v>
      </c>
      <c r="K19" t="s">
        <v>23</v>
      </c>
      <c r="L19" t="s">
        <v>64</v>
      </c>
      <c r="M19" t="s">
        <v>25</v>
      </c>
      <c r="N19" t="s">
        <v>26</v>
      </c>
      <c r="O19">
        <v>4</v>
      </c>
      <c r="P19" t="s">
        <v>37</v>
      </c>
    </row>
    <row r="20" spans="1:17">
      <c r="A20" t="str">
        <f>Hyperlink("https://www.diodes.com/part/view/KM1.8V","KM1.8V")</f>
        <v>KM1.8V</v>
      </c>
      <c r="B20" t="str">
        <f>Hyperlink("https://www.diodes.com/assets/Datasheets/KM-1-8V.pdf","KM-1-8V Datasheet")</f>
        <v>KM-1-8V Datasheet</v>
      </c>
      <c r="C20" t="s">
        <v>67</v>
      </c>
      <c r="D20" t="s">
        <v>18</v>
      </c>
      <c r="F20" t="s">
        <v>19</v>
      </c>
      <c r="G20" t="s">
        <v>20</v>
      </c>
      <c r="H20">
        <v>1.8</v>
      </c>
      <c r="I20" t="s">
        <v>68</v>
      </c>
      <c r="J20" t="s">
        <v>22</v>
      </c>
      <c r="K20" t="s">
        <v>23</v>
      </c>
      <c r="L20" t="s">
        <v>69</v>
      </c>
      <c r="M20" t="s">
        <v>25</v>
      </c>
      <c r="N20" t="s">
        <v>26</v>
      </c>
      <c r="O20">
        <v>4</v>
      </c>
      <c r="P20" t="s">
        <v>27</v>
      </c>
    </row>
    <row r="21" spans="1:17">
      <c r="A21" t="str">
        <f>Hyperlink("https://www.diodes.com/part/view/KM2.5V","KM2.5V")</f>
        <v>KM2.5V</v>
      </c>
      <c r="B21" t="str">
        <f>Hyperlink("https://www.diodes.com/assets/Datasheets/KM-2-5V.pdf","KM-2-5V Datasheet")</f>
        <v>KM-2-5V Datasheet</v>
      </c>
      <c r="C21" t="s">
        <v>70</v>
      </c>
      <c r="D21" t="s">
        <v>18</v>
      </c>
      <c r="F21" t="s">
        <v>19</v>
      </c>
      <c r="G21" t="s">
        <v>20</v>
      </c>
      <c r="H21">
        <v>2.5</v>
      </c>
      <c r="I21" t="s">
        <v>68</v>
      </c>
      <c r="J21" t="s">
        <v>22</v>
      </c>
      <c r="K21" t="s">
        <v>23</v>
      </c>
      <c r="L21" t="s">
        <v>71</v>
      </c>
      <c r="M21" t="s">
        <v>25</v>
      </c>
      <c r="N21" t="s">
        <v>26</v>
      </c>
      <c r="O21">
        <v>4</v>
      </c>
      <c r="P21" t="s">
        <v>27</v>
      </c>
    </row>
    <row r="22" spans="1:17">
      <c r="A22" t="str">
        <f>Hyperlink("https://www.diodes.com/part/view/KM3.3V","KM3.3V")</f>
        <v>KM3.3V</v>
      </c>
      <c r="B22" t="str">
        <f>Hyperlink("https://www.diodes.com/assets/Datasheets/KM-3-3V.pdf","KM-3-3V Datasheet")</f>
        <v>KM-3-3V Datasheet</v>
      </c>
      <c r="C22" t="s">
        <v>72</v>
      </c>
      <c r="D22" t="s">
        <v>18</v>
      </c>
      <c r="F22" t="s">
        <v>19</v>
      </c>
      <c r="G22" t="s">
        <v>20</v>
      </c>
      <c r="H22">
        <v>3.3</v>
      </c>
      <c r="I22" t="s">
        <v>68</v>
      </c>
      <c r="J22" t="s">
        <v>22</v>
      </c>
      <c r="K22" t="s">
        <v>23</v>
      </c>
      <c r="L22" t="s">
        <v>73</v>
      </c>
      <c r="M22" t="s">
        <v>25</v>
      </c>
      <c r="N22" t="s">
        <v>26</v>
      </c>
      <c r="O22">
        <v>4</v>
      </c>
      <c r="P22" t="s">
        <v>27</v>
      </c>
    </row>
    <row r="23" spans="1:17">
      <c r="A23" t="str">
        <f>Hyperlink("https://www.diodes.com/part/view/KN1.8V","KN1.8V")</f>
        <v>KN1.8V</v>
      </c>
      <c r="B23" t="str">
        <f>Hyperlink("https://www.diodes.com/assets/Datasheets/KN_1-8V.pdf","KN_1-8V Datasheet")</f>
        <v>KN_1-8V Datasheet</v>
      </c>
      <c r="C23" t="s">
        <v>74</v>
      </c>
      <c r="D23" t="s">
        <v>39</v>
      </c>
      <c r="F23" t="s">
        <v>19</v>
      </c>
      <c r="G23" t="s">
        <v>20</v>
      </c>
      <c r="H23">
        <v>1.8</v>
      </c>
      <c r="I23" t="s">
        <v>75</v>
      </c>
      <c r="J23" t="s">
        <v>22</v>
      </c>
      <c r="K23" t="s">
        <v>23</v>
      </c>
      <c r="L23" t="s">
        <v>76</v>
      </c>
      <c r="M23" t="s">
        <v>25</v>
      </c>
      <c r="N23" t="s">
        <v>26</v>
      </c>
      <c r="O23">
        <v>4</v>
      </c>
      <c r="P23" t="s">
        <v>27</v>
      </c>
    </row>
    <row r="24" spans="1:17">
      <c r="A24" t="str">
        <f>Hyperlink("https://www.diodes.com/part/view/KN2.5V","KN2.5V")</f>
        <v>KN2.5V</v>
      </c>
      <c r="B24" t="str">
        <f>Hyperlink("https://www.diodes.com/assets/Datasheets/KN_2-5V.pdf","KN_2-5V Datasheet")</f>
        <v>KN_2-5V Datasheet</v>
      </c>
      <c r="C24" t="s">
        <v>77</v>
      </c>
      <c r="D24" t="s">
        <v>18</v>
      </c>
      <c r="F24" t="s">
        <v>19</v>
      </c>
      <c r="G24" t="s">
        <v>20</v>
      </c>
      <c r="H24">
        <v>2.5</v>
      </c>
      <c r="I24" t="s">
        <v>75</v>
      </c>
      <c r="J24" t="s">
        <v>22</v>
      </c>
      <c r="K24" t="s">
        <v>23</v>
      </c>
      <c r="L24" t="s">
        <v>78</v>
      </c>
      <c r="M24" t="s">
        <v>25</v>
      </c>
      <c r="N24" t="s">
        <v>26</v>
      </c>
      <c r="O24">
        <v>4</v>
      </c>
      <c r="P24" t="s">
        <v>27</v>
      </c>
    </row>
    <row r="25" spans="1:17">
      <c r="A25" t="str">
        <f>Hyperlink("https://www.diodes.com/part/view/KN3.3V","KN3.3V")</f>
        <v>KN3.3V</v>
      </c>
      <c r="B25" t="str">
        <f>Hyperlink("https://www.diodes.com/assets/Datasheets/KN_3-3V.pdf","KN_3-3V Datasheet")</f>
        <v>KN_3-3V Datasheet</v>
      </c>
      <c r="C25" t="s">
        <v>79</v>
      </c>
      <c r="D25" t="s">
        <v>61</v>
      </c>
      <c r="F25" t="s">
        <v>19</v>
      </c>
      <c r="G25" t="s">
        <v>20</v>
      </c>
      <c r="H25">
        <v>3.3</v>
      </c>
      <c r="I25" t="s">
        <v>75</v>
      </c>
      <c r="J25" t="s">
        <v>22</v>
      </c>
      <c r="K25" t="s">
        <v>23</v>
      </c>
      <c r="L25" t="s">
        <v>80</v>
      </c>
      <c r="M25" t="s">
        <v>25</v>
      </c>
      <c r="N25" t="s">
        <v>26</v>
      </c>
      <c r="O25">
        <v>4</v>
      </c>
      <c r="P25" t="s">
        <v>27</v>
      </c>
    </row>
    <row r="26" spans="1:17">
      <c r="A26" t="str">
        <f>Hyperlink("https://www.diodes.com/part/view/KX201","KX201")</f>
        <v>KX201</v>
      </c>
      <c r="B26" t="str">
        <f>Hyperlink("https://www.diodes.com/assets/Datasheets/KX201.pdf","KX201 Datasheet")</f>
        <v>KX201 Datasheet</v>
      </c>
      <c r="C26" t="s">
        <v>81</v>
      </c>
      <c r="D26" t="s">
        <v>82</v>
      </c>
      <c r="F26" t="s">
        <v>19</v>
      </c>
      <c r="G26" t="s">
        <v>20</v>
      </c>
      <c r="H26" t="s">
        <v>83</v>
      </c>
      <c r="I26" t="s">
        <v>68</v>
      </c>
      <c r="J26" t="s">
        <v>22</v>
      </c>
      <c r="K26" t="s">
        <v>23</v>
      </c>
      <c r="L26" t="s">
        <v>84</v>
      </c>
      <c r="M26" t="s">
        <v>25</v>
      </c>
      <c r="N26" t="s">
        <v>26</v>
      </c>
      <c r="O26">
        <v>4</v>
      </c>
      <c r="P26" t="s">
        <v>27</v>
      </c>
    </row>
    <row r="27" spans="1:17">
      <c r="A27" t="str">
        <f>Hyperlink("https://www.diodes.com/part/view/KX251","KX251")</f>
        <v>KX251</v>
      </c>
      <c r="B27" t="str">
        <f>Hyperlink("https://www.diodes.com/assets/Datasheets/KX251.pdf","KX251 Datasheet")</f>
        <v>KX251 Datasheet</v>
      </c>
      <c r="C27" t="s">
        <v>85</v>
      </c>
      <c r="D27" t="s">
        <v>61</v>
      </c>
      <c r="F27" t="s">
        <v>19</v>
      </c>
      <c r="G27" t="s">
        <v>20</v>
      </c>
      <c r="H27" t="s">
        <v>83</v>
      </c>
      <c r="I27" t="s">
        <v>43</v>
      </c>
      <c r="J27" t="s">
        <v>22</v>
      </c>
      <c r="K27" t="s">
        <v>23</v>
      </c>
      <c r="L27" t="s">
        <v>86</v>
      </c>
      <c r="M27" t="s">
        <v>25</v>
      </c>
      <c r="N27" t="s">
        <v>26</v>
      </c>
      <c r="O27">
        <v>4</v>
      </c>
      <c r="P27" t="s">
        <v>27</v>
      </c>
    </row>
    <row r="28" spans="1:17">
      <c r="A28" t="str">
        <f>Hyperlink("https://www.diodes.com/part/view/KX31Q","KX31Q")</f>
        <v>KX31Q</v>
      </c>
      <c r="B28" t="str">
        <f>Hyperlink("https://www.diodes.com/assets/Datasheets/KX31Q.pdf","KX31Q Datasheet")</f>
        <v>KX31Q Datasheet</v>
      </c>
      <c r="C28" t="s">
        <v>87</v>
      </c>
      <c r="D28" t="s">
        <v>33</v>
      </c>
      <c r="F28" t="s">
        <v>34</v>
      </c>
      <c r="G28" t="s">
        <v>20</v>
      </c>
      <c r="H28" t="s">
        <v>88</v>
      </c>
      <c r="I28" t="s">
        <v>35</v>
      </c>
      <c r="J28" t="s">
        <v>22</v>
      </c>
      <c r="K28" t="s">
        <v>23</v>
      </c>
      <c r="L28" t="s">
        <v>89</v>
      </c>
      <c r="M28" t="s">
        <v>25</v>
      </c>
      <c r="N28" t="s">
        <v>26</v>
      </c>
      <c r="O28">
        <v>4</v>
      </c>
      <c r="P28" t="s">
        <v>37</v>
      </c>
    </row>
    <row r="29" spans="1:17">
      <c r="A29" t="str">
        <f>Hyperlink("https://www.diodes.com/part/view/KX321","KX321")</f>
        <v>KX321</v>
      </c>
      <c r="B29" t="str">
        <f>Hyperlink("https://www.diodes.com/assets/Datasheets/KX321.pdf","KX321 Datasheet")</f>
        <v>KX321 Datasheet</v>
      </c>
      <c r="C29" t="s">
        <v>90</v>
      </c>
      <c r="D29" t="s">
        <v>18</v>
      </c>
      <c r="F29" t="s">
        <v>19</v>
      </c>
      <c r="G29" t="s">
        <v>20</v>
      </c>
      <c r="H29" t="s">
        <v>83</v>
      </c>
      <c r="I29" t="s">
        <v>56</v>
      </c>
      <c r="J29" t="s">
        <v>22</v>
      </c>
      <c r="K29" t="s">
        <v>23</v>
      </c>
      <c r="L29" t="s">
        <v>91</v>
      </c>
      <c r="M29" t="s">
        <v>25</v>
      </c>
      <c r="N29" t="s">
        <v>26</v>
      </c>
      <c r="O29">
        <v>4</v>
      </c>
      <c r="P29" t="s">
        <v>27</v>
      </c>
    </row>
    <row r="30" spans="1:17">
      <c r="A30" t="str">
        <f>Hyperlink("https://www.diodes.com/part/view/KX501","KX501")</f>
        <v>KX501</v>
      </c>
      <c r="B30" t="str">
        <f>Hyperlink("https://www.diodes.com/assets/Datasheets/KX501.pdf","KX501 Datasheet")</f>
        <v>KX501 Datasheet</v>
      </c>
      <c r="C30" t="s">
        <v>92</v>
      </c>
      <c r="D30" t="s">
        <v>39</v>
      </c>
      <c r="F30" t="s">
        <v>19</v>
      </c>
      <c r="G30" t="s">
        <v>20</v>
      </c>
      <c r="H30" t="s">
        <v>83</v>
      </c>
      <c r="I30" t="s">
        <v>21</v>
      </c>
      <c r="J30" t="s">
        <v>22</v>
      </c>
      <c r="K30" t="s">
        <v>23</v>
      </c>
      <c r="L30" t="s">
        <v>93</v>
      </c>
      <c r="M30" t="s">
        <v>25</v>
      </c>
      <c r="N30" t="s">
        <v>26</v>
      </c>
      <c r="O30">
        <v>4</v>
      </c>
      <c r="P30" t="s">
        <v>27</v>
      </c>
    </row>
  </sheetData>
  <hyperlinks>
    <hyperlink ref="A2" r:id="rId_hyperlink_1" tooltip="KD1.8V" display="KD1.8V"/>
    <hyperlink ref="B2" r:id="rId_hyperlink_2" tooltip="KD_1-8V Datasheet" display="KD_1-8V Datasheet"/>
    <hyperlink ref="A3" r:id="rId_hyperlink_3" tooltip="KD2.5V" display="KD2.5V"/>
    <hyperlink ref="B3" r:id="rId_hyperlink_4" tooltip="KD_2-5V Datasheet" display="KD_2-5V Datasheet"/>
    <hyperlink ref="A4" r:id="rId_hyperlink_5" tooltip="KD3.3V" display="KD3.3V"/>
    <hyperlink ref="B4" r:id="rId_hyperlink_6" tooltip="KD_3-3V Datasheet" display="KD_3-3V Datasheet"/>
    <hyperlink ref="A5" r:id="rId_hyperlink_7" tooltip="KDQ1.8V" display="KDQ1.8V"/>
    <hyperlink ref="B5" r:id="rId_hyperlink_8" tooltip="KDQ_1-8V Datasheet" display="KDQ_1-8V Datasheet"/>
    <hyperlink ref="A6" r:id="rId_hyperlink_9" tooltip="KDQ2.5V" display="KDQ2.5V"/>
    <hyperlink ref="B6" r:id="rId_hyperlink_10" tooltip="KDQ_2-5V Datasheet" display="KDQ_2-5V Datasheet"/>
    <hyperlink ref="A7" r:id="rId_hyperlink_11" tooltip="KDQ3.3V" display="KDQ3.3V"/>
    <hyperlink ref="B7" r:id="rId_hyperlink_12" tooltip="KDQ_3-3V Datasheet" display="KDQ_3-3V Datasheet"/>
    <hyperlink ref="A8" r:id="rId_hyperlink_13" tooltip="KJ1.8V" display="KJ1.8V"/>
    <hyperlink ref="B8" r:id="rId_hyperlink_14" tooltip="KJ-1-8V Datasheet" display="KJ-1-8V Datasheet"/>
    <hyperlink ref="A9" r:id="rId_hyperlink_15" tooltip="KJ2.5V" display="KJ2.5V"/>
    <hyperlink ref="B9" r:id="rId_hyperlink_16" tooltip="KJ-2-5V Datasheet" display="KJ-2-5V Datasheet"/>
    <hyperlink ref="A10" r:id="rId_hyperlink_17" tooltip="KJ3.3V" display="KJ3.3V"/>
    <hyperlink ref="B10" r:id="rId_hyperlink_18" tooltip="KJ-3-3V Datasheet" display="KJ-3-3V Datasheet"/>
    <hyperlink ref="A11" r:id="rId_hyperlink_19" tooltip="KJQ1.8V" display="KJQ1.8V"/>
    <hyperlink ref="B11" r:id="rId_hyperlink_20" tooltip="KJQ-1.8V Datasheet" display="KJQ-1.8V Datasheet"/>
    <hyperlink ref="A12" r:id="rId_hyperlink_21" tooltip="KJQ2.5V" display="KJQ2.5V"/>
    <hyperlink ref="B12" r:id="rId_hyperlink_22" tooltip="KJQ-2.5V Datasheet" display="KJQ-2.5V Datasheet"/>
    <hyperlink ref="A13" r:id="rId_hyperlink_23" tooltip="KJQ3.3V" display="KJQ3.3V"/>
    <hyperlink ref="B13" r:id="rId_hyperlink_24" tooltip="KJQ-3.3V Datasheet" display="KJQ-3.3V Datasheet"/>
    <hyperlink ref="A14" r:id="rId_hyperlink_25" tooltip="KK1.8V" display="KK1.8V"/>
    <hyperlink ref="B14" r:id="rId_hyperlink_26" tooltip="KK_1-8V Datasheet" display="KK_1-8V Datasheet"/>
    <hyperlink ref="A15" r:id="rId_hyperlink_27" tooltip="KK2.5V" display="KK2.5V"/>
    <hyperlink ref="B15" r:id="rId_hyperlink_28" tooltip="KK_2-5V Datasheet" display="KK_2-5V Datasheet"/>
    <hyperlink ref="A16" r:id="rId_hyperlink_29" tooltip="KK3.3V" display="KK3.3V"/>
    <hyperlink ref="B16" r:id="rId_hyperlink_30" tooltip="KK_3-3V Datasheet" display="KK_3-3V Datasheet"/>
    <hyperlink ref="A17" r:id="rId_hyperlink_31" tooltip="KKQ1.8V" display="KKQ1.8V"/>
    <hyperlink ref="B17" r:id="rId_hyperlink_32" tooltip="KKQ_1-8V Datasheet" display="KKQ_1-8V Datasheet"/>
    <hyperlink ref="A18" r:id="rId_hyperlink_33" tooltip="KKQ2.5V" display="KKQ2.5V"/>
    <hyperlink ref="B18" r:id="rId_hyperlink_34" tooltip="KKQ_2-5V Datasheet" display="KKQ_2-5V Datasheet"/>
    <hyperlink ref="A19" r:id="rId_hyperlink_35" tooltip="KKQ3.3V" display="KKQ3.3V"/>
    <hyperlink ref="B19" r:id="rId_hyperlink_36" tooltip="KKQ_3-3V Datasheet" display="KKQ_3-3V Datasheet"/>
    <hyperlink ref="A20" r:id="rId_hyperlink_37" tooltip="KM1.8V" display="KM1.8V"/>
    <hyperlink ref="B20" r:id="rId_hyperlink_38" tooltip="KM-1-8V Datasheet" display="KM-1-8V Datasheet"/>
    <hyperlink ref="A21" r:id="rId_hyperlink_39" tooltip="KM2.5V" display="KM2.5V"/>
    <hyperlink ref="B21" r:id="rId_hyperlink_40" tooltip="KM-2-5V Datasheet" display="KM-2-5V Datasheet"/>
    <hyperlink ref="A22" r:id="rId_hyperlink_41" tooltip="KM3.3V" display="KM3.3V"/>
    <hyperlink ref="B22" r:id="rId_hyperlink_42" tooltip="KM-3-3V Datasheet" display="KM-3-3V Datasheet"/>
    <hyperlink ref="A23" r:id="rId_hyperlink_43" tooltip="KN1.8V" display="KN1.8V"/>
    <hyperlink ref="B23" r:id="rId_hyperlink_44" tooltip="KN_1-8V Datasheet" display="KN_1-8V Datasheet"/>
    <hyperlink ref="A24" r:id="rId_hyperlink_45" tooltip="KN2.5V" display="KN2.5V"/>
    <hyperlink ref="B24" r:id="rId_hyperlink_46" tooltip="KN_2-5V Datasheet" display="KN_2-5V Datasheet"/>
    <hyperlink ref="A25" r:id="rId_hyperlink_47" tooltip="KN3.3V" display="KN3.3V"/>
    <hyperlink ref="B25" r:id="rId_hyperlink_48" tooltip="KN_3-3V Datasheet" display="KN_3-3V Datasheet"/>
    <hyperlink ref="A26" r:id="rId_hyperlink_49" tooltip="KX201" display="KX201"/>
    <hyperlink ref="B26" r:id="rId_hyperlink_50" tooltip="KX201 Datasheet" display="KX201 Datasheet"/>
    <hyperlink ref="A27" r:id="rId_hyperlink_51" tooltip="KX251" display="KX251"/>
    <hyperlink ref="B27" r:id="rId_hyperlink_52" tooltip="KX251 Datasheet" display="KX251 Datasheet"/>
    <hyperlink ref="A28" r:id="rId_hyperlink_53" tooltip="KX31Q" display="KX31Q"/>
    <hyperlink ref="B28" r:id="rId_hyperlink_54" tooltip="KX31Q Datasheet" display="KX31Q Datasheet"/>
    <hyperlink ref="A29" r:id="rId_hyperlink_55" tooltip="KX321" display="KX321"/>
    <hyperlink ref="B29" r:id="rId_hyperlink_56" tooltip="KX321 Datasheet" display="KX321 Datasheet"/>
    <hyperlink ref="A30" r:id="rId_hyperlink_57" tooltip="KX501" display="KX501"/>
    <hyperlink ref="B30" r:id="rId_hyperlink_58" tooltip="KX501 Datasheet" display="KX501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2024-04-23T18:17:32-05:00</dcterms:created>
  <dcterms:modified xsi:type="dcterms:W3CDTF">2024-04-23T18:17:32-05:00</dcterms:modified>
  <dc:title>Untitled Spreadsheet</dc:title>
  <dc:description/>
  <dc:subject/>
  <cp:keywords/>
  <cp:category/>
</cp:coreProperties>
</file>