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<sst xmlns="http://schemas.openxmlformats.org/spreadsheetml/2006/main" uniqueCount="58">
  <si>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</si>
  <si>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</si>
  <si>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</si>
  <si>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</si>
  <si>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</si>
  <si>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</si>
  <si>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</si>
  <si>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</si>
  <si>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</si>
  <si>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</si>
  <si>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</si>
  <si>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</si>
  <si>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</si>
  <si>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</si>
  <si>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PCIe 2.0 Networking Clock Generator</t>
  </si>
  <si>
    <t>Standard</t>
  </si>
  <si>
    <t>&lt;3</t>
  </si>
  <si>
    <t>Crystal</t>
  </si>
  <si>
    <t>HCSL, CMOS</t>
  </si>
  <si>
    <t>Generator</t>
  </si>
  <si>
    <t>-40 to 85</t>
  </si>
  <si>
    <t>TSSOP (A48) MSL1 Sn</t>
  </si>
  <si>
    <t>PCIe 3.0 Clock Generator with 1 HCSL Outputs</t>
  </si>
  <si>
    <t>&lt;1</t>
  </si>
  <si>
    <t>Crystal, CMOS</t>
  </si>
  <si>
    <t>HCSL</t>
  </si>
  <si>
    <t>TQFN (ZH16) MSL1 Sn</t>
  </si>
  <si>
    <t>Single HCSL output PCIe Clock Generator</t>
  </si>
  <si>
    <t>Automotive</t>
  </si>
  <si>
    <t>Crystal, LVCMOS</t>
  </si>
  <si>
    <t>PCIe Clock Generator with 2 HCSL Outputs</t>
  </si>
  <si>
    <t>25, 100 ,125, 200</t>
  </si>
  <si>
    <t>TSSOP (L16)  MSL1  Sn</t>
  </si>
  <si>
    <t>PCIe 2.0 Clock Generator with 2 HCSL Outputs</t>
  </si>
  <si>
    <t>TSSOP (L16)  MSL1  Sn, TSSOP-16, QSOP (Q16)  MSL1 Sn</t>
  </si>
  <si>
    <t>PCIe 2.0 Clock Generator with 2 HCSL Outputs for Automotive Applications</t>
  </si>
  <si>
    <t>PCIe 3.0 Clock Generator with 2 HCSL Outputs</t>
  </si>
  <si>
    <t>TSSOP (L16)  MSL1  Sn, QSOP (Q16)  MSL1 Sn</t>
  </si>
  <si>
    <t>PCIe 2.0 Clock Generator with 4 HCSL Outputs</t>
  </si>
  <si>
    <t>TSSOP (L20)  MSL1  Sn</t>
  </si>
  <si>
    <t>PCIe 3.0 Clock Generator with 4 HCSL Outputs</t>
  </si>
  <si>
    <t>PCIe 2.0 Clock Generator with 4 HCSL Outputs for Automotive Applications</t>
  </si>
  <si>
    <t>PCIe 3.0 Clock Generator with 2 HCSL Outputs with on-chip termination</t>
  </si>
  <si>
    <t>TQFN (ZD24)  MSL1 Sn</t>
  </si>
  <si>
    <t>PCIe 3.0 Clock Generator with 4 HCSL Outputs with on-chip termination</t>
  </si>
  <si>
    <t>W-QFN5050-32 (ZH32) MSL1 PPF</t>
  </si>
  <si>
    <t>PCIe 3.0 Clock Generator with 6 HCSL Outputs</t>
  </si>
  <si>
    <t>Ultra Low Power 1.5V, 4-Output PCIe 4.0 Clock Generator With On-chip Termination</t>
  </si>
  <si>
    <t>&lt;0.5</t>
  </si>
  <si>
    <t>Low Power HCSL</t>
  </si>
  <si>
    <t>Very Low Power 1.8V, 2-Output PCIe 4.0 Clock Generator with on-chip termination</t>
  </si>
  <si>
    <t>Very Low Power 1.8V, 4-Output PCIe  4.0 Clock Generator with on-chip termination</t>
  </si>
  <si>
    <t>Very Low Power 1.8V, 8-Output PCIe 4.0 Clock Generator With On-chip Termination</t>
  </si>
  <si>
    <t>TQFN (ZL48) MSL1</t>
  </si>
  <si>
    <t>FlexOut Ultra Low Jitter 156.25MHZ Clock Generator, LVDS Or LVPECL Or HCSL</t>
  </si>
  <si>
    <t>2.5, 3.3</t>
  </si>
  <si>
    <t>LVPECL, LVDS, HCSL</t>
  </si>
  <si>
    <t>LQFP (FBE48) MSL3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</si>
</sst>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003A" TargetMode="External"/><Relationship Id="rId_hyperlink_2" Type="http://schemas.openxmlformats.org/officeDocument/2006/relationships/hyperlink" Target="https://www.diodes.com/assets/Datasheets/PI6C49003A.pdf" TargetMode="External"/><Relationship Id="rId_hyperlink_3" Type="http://schemas.openxmlformats.org/officeDocument/2006/relationships/hyperlink" Target="https://www.diodes.com/part/view/PI6C557-01B" TargetMode="External"/><Relationship Id="rId_hyperlink_4" Type="http://schemas.openxmlformats.org/officeDocument/2006/relationships/hyperlink" Target="https://www.diodes.com/assets/Datasheets/PI6C557-01B.pdf" TargetMode="External"/><Relationship Id="rId_hyperlink_5" Type="http://schemas.openxmlformats.org/officeDocument/2006/relationships/hyperlink" Target="https://www.diodes.com/part/view/PI6C557-01BQ" TargetMode="External"/><Relationship Id="rId_hyperlink_6" Type="http://schemas.openxmlformats.org/officeDocument/2006/relationships/hyperlink" Target="https://www.diodes.com/assets/Datasheets/PI6C557-01BQ.pdf" TargetMode="External"/><Relationship Id="rId_hyperlink_7" Type="http://schemas.openxmlformats.org/officeDocument/2006/relationships/hyperlink" Target="https://www.diodes.com/part/view/PI6C557-03" TargetMode="External"/><Relationship Id="rId_hyperlink_8" Type="http://schemas.openxmlformats.org/officeDocument/2006/relationships/hyperlink" Target="https://www.diodes.com/assets/Datasheets/PI6C557-03.pdf" TargetMode="External"/><Relationship Id="rId_hyperlink_9" Type="http://schemas.openxmlformats.org/officeDocument/2006/relationships/hyperlink" Target="https://www.diodes.com/part/view/PI6C557-03A" TargetMode="External"/><Relationship Id="rId_hyperlink_10" Type="http://schemas.openxmlformats.org/officeDocument/2006/relationships/hyperlink" Target="https://www.diodes.com/assets/Datasheets/PI6C557-03A.pdf" TargetMode="External"/><Relationship Id="rId_hyperlink_11" Type="http://schemas.openxmlformats.org/officeDocument/2006/relationships/hyperlink" Target="https://www.diodes.com/part/view/PI6C557-03AQ" TargetMode="External"/><Relationship Id="rId_hyperlink_12" Type="http://schemas.openxmlformats.org/officeDocument/2006/relationships/hyperlink" Target="https://www.diodes.com/assets/Datasheets/PI6C557-03AQ.pdf" TargetMode="External"/><Relationship Id="rId_hyperlink_13" Type="http://schemas.openxmlformats.org/officeDocument/2006/relationships/hyperlink" Target="https://www.diodes.com/part/view/PI6C557-03B" TargetMode="External"/><Relationship Id="rId_hyperlink_14" Type="http://schemas.openxmlformats.org/officeDocument/2006/relationships/hyperlink" Target="https://www.diodes.com/assets/Datasheets/PI6C557-03B.pdf" TargetMode="External"/><Relationship Id="rId_hyperlink_15" Type="http://schemas.openxmlformats.org/officeDocument/2006/relationships/hyperlink" Target="https://www.diodes.com/part/view/PI6C557-05" TargetMode="External"/><Relationship Id="rId_hyperlink_16" Type="http://schemas.openxmlformats.org/officeDocument/2006/relationships/hyperlink" Target="https://www.diodes.com/assets/Datasheets/PI6C557-05.pdf" TargetMode="External"/><Relationship Id="rId_hyperlink_17" Type="http://schemas.openxmlformats.org/officeDocument/2006/relationships/hyperlink" Target="https://www.diodes.com/part/view/PI6C557-05B" TargetMode="External"/><Relationship Id="rId_hyperlink_18" Type="http://schemas.openxmlformats.org/officeDocument/2006/relationships/hyperlink" Target="https://www.diodes.com/assets/Datasheets/PI6C557-05B.pdf" TargetMode="External"/><Relationship Id="rId_hyperlink_19" Type="http://schemas.openxmlformats.org/officeDocument/2006/relationships/hyperlink" Target="https://www.diodes.com/part/view/PI6C557-05Q" TargetMode="External"/><Relationship Id="rId_hyperlink_20" Type="http://schemas.openxmlformats.org/officeDocument/2006/relationships/hyperlink" Target="https://www.diodes.com/assets/Datasheets/PI6C557-05Q.pdf" TargetMode="External"/><Relationship Id="rId_hyperlink_21" Type="http://schemas.openxmlformats.org/officeDocument/2006/relationships/hyperlink" Target="https://www.diodes.com/part/view/PI6CFGL201B" TargetMode="External"/><Relationship Id="rId_hyperlink_22" Type="http://schemas.openxmlformats.org/officeDocument/2006/relationships/hyperlink" Target="https://www.diodes.com/assets/Datasheets/PI6CFGL201B.pdf" TargetMode="External"/><Relationship Id="rId_hyperlink_23" Type="http://schemas.openxmlformats.org/officeDocument/2006/relationships/hyperlink" Target="https://www.diodes.com/part/view/PI6CFGL202B" TargetMode="External"/><Relationship Id="rId_hyperlink_24" Type="http://schemas.openxmlformats.org/officeDocument/2006/relationships/hyperlink" Target="https://www.diodes.com/assets/Datasheets/PI6CFGL202B.pdf" TargetMode="External"/><Relationship Id="rId_hyperlink_25" Type="http://schemas.openxmlformats.org/officeDocument/2006/relationships/hyperlink" Target="https://www.diodes.com/part/view/PI6CFGL401B" TargetMode="External"/><Relationship Id="rId_hyperlink_26" Type="http://schemas.openxmlformats.org/officeDocument/2006/relationships/hyperlink" Target="https://www.diodes.com/assets/Datasheets/PI6CFGL401B.pdf" TargetMode="External"/><Relationship Id="rId_hyperlink_27" Type="http://schemas.openxmlformats.org/officeDocument/2006/relationships/hyperlink" Target="https://www.diodes.com/part/view/PI6CFGL402B" TargetMode="External"/><Relationship Id="rId_hyperlink_28" Type="http://schemas.openxmlformats.org/officeDocument/2006/relationships/hyperlink" Target="https://www.diodes.com/assets/Datasheets/PI6CFGL402B.pdf" TargetMode="External"/><Relationship Id="rId_hyperlink_29" Type="http://schemas.openxmlformats.org/officeDocument/2006/relationships/hyperlink" Target="https://www.diodes.com/part/view/PI6CFGL601B" TargetMode="External"/><Relationship Id="rId_hyperlink_30" Type="http://schemas.openxmlformats.org/officeDocument/2006/relationships/hyperlink" Target="https://www.diodes.com/assets/Datasheets/PI6CFGL601B2.pdf" TargetMode="External"/><Relationship Id="rId_hyperlink_31" Type="http://schemas.openxmlformats.org/officeDocument/2006/relationships/hyperlink" Target="https://www.diodes.com/part/view/PI6CG15401" TargetMode="External"/><Relationship Id="rId_hyperlink_32" Type="http://schemas.openxmlformats.org/officeDocument/2006/relationships/hyperlink" Target="https://www.diodes.com/assets/Datasheets/PI6CG15401.pdf" TargetMode="External"/><Relationship Id="rId_hyperlink_33" Type="http://schemas.openxmlformats.org/officeDocument/2006/relationships/hyperlink" Target="https://www.diodes.com/part/view/PI6CG18201" TargetMode="External"/><Relationship Id="rId_hyperlink_34" Type="http://schemas.openxmlformats.org/officeDocument/2006/relationships/hyperlink" Target="https://www.diodes.com/assets/Datasheets/PI6CG18201.pdf" TargetMode="External"/><Relationship Id="rId_hyperlink_35" Type="http://schemas.openxmlformats.org/officeDocument/2006/relationships/hyperlink" Target="https://www.diodes.com/part/view/PI6CG18401" TargetMode="External"/><Relationship Id="rId_hyperlink_36" Type="http://schemas.openxmlformats.org/officeDocument/2006/relationships/hyperlink" Target="https://www.diodes.com/assets/Datasheets/PI6CG18401.pdf" TargetMode="External"/><Relationship Id="rId_hyperlink_37" Type="http://schemas.openxmlformats.org/officeDocument/2006/relationships/hyperlink" Target="https://www.diodes.com/part/view/PI6CG18801" TargetMode="External"/><Relationship Id="rId_hyperlink_38" Type="http://schemas.openxmlformats.org/officeDocument/2006/relationships/hyperlink" Target="https://www.diodes.com/assets/Datasheets/PI6CG18801.pdf" TargetMode="External"/><Relationship Id="rId_hyperlink_39" Type="http://schemas.openxmlformats.org/officeDocument/2006/relationships/hyperlink" Target="https://www.diodes.com/part/view/PI6CXG06F62a" TargetMode="External"/><Relationship Id="rId_hyperlink_40" Type="http://schemas.openxmlformats.org/officeDocument/2006/relationships/hyperlink" Target="https://www.diodes.com/assets/Datasheets/PI6CXG06F6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95.405" bestFit="true" customWidth="true" style="0"/>
    <col min="4" max="4" width="54.13" bestFit="true" customWidth="true" style="0"/>
    <col min="5" max="5" width="22.28" bestFit="true" customWidth="true" style="0"/>
    <col min="6" max="6" width="24.708" bestFit="true" customWidth="true" style="0"/>
    <col min="7" max="7" width="11.711" bestFit="true" customWidth="true" style="0"/>
    <col min="8" max="8" width="36.42" bestFit="true" customWidth="true" style="0"/>
    <col min="9" max="9" width="18.71" bestFit="true" customWidth="true" style="0"/>
    <col min="10" max="10" width="22.28" bestFit="true" customWidth="true" style="0"/>
    <col min="11" max="11" width="21.138" bestFit="true" customWidth="true" style="0"/>
    <col min="12" max="12" width="11.711" bestFit="true" customWidth="true" style="0"/>
    <col min="13" max="13" width="43.561" bestFit="true" customWidth="true" style="0"/>
    <col min="14" max="14" width="62.41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Hyperlink("https://www.diodes.com/part/view/PI6C49003A","PI6C49003A")</f>
        <v>PI6C49003A</v>
      </c>
      <c r="B2" t="str">
        <f>Hyperlink("https://www.diodes.com/assets/Datasheets/PI6C49003A.pdf","PI6C49003A Datasheet")</f>
        <v>PI6C49003A Datasheet</v>
      </c>
      <c r="C2" t="s">
        <v>14</v>
      </c>
      <c r="D2" t="s">
        <v>15</v>
      </c>
      <c r="E2">
        <v>3.3</v>
      </c>
      <c r="F2" t="s">
        <v>16</v>
      </c>
      <c r="G2">
        <v>200</v>
      </c>
      <c r="H2">
        <v>100</v>
      </c>
      <c r="I2" t="s">
        <v>17</v>
      </c>
      <c r="J2" t="s">
        <v>18</v>
      </c>
      <c r="K2">
        <v>9</v>
      </c>
      <c r="L2" t="s">
        <v>19</v>
      </c>
      <c r="M2" t="s">
        <v>20</v>
      </c>
      <c r="N2" t="s">
        <v>21</v>
      </c>
    </row>
    <row r="3" spans="1:14">
      <c r="A3" t="str">
        <f>Hyperlink("https://www.diodes.com/part/view/PI6C557-01B","PI6C557-01B")</f>
        <v>PI6C557-01B</v>
      </c>
      <c r="B3" t="str">
        <f>Hyperlink("https://www.diodes.com/assets/Datasheets/PI6C557-01B.pdf","PI6C557-01B Datasheet")</f>
        <v>PI6C557-01B Datasheet</v>
      </c>
      <c r="C3" t="s">
        <v>22</v>
      </c>
      <c r="D3" t="s">
        <v>15</v>
      </c>
      <c r="E3">
        <v>3.3</v>
      </c>
      <c r="F3" t="s">
        <v>23</v>
      </c>
      <c r="H3">
        <v>100</v>
      </c>
      <c r="I3" t="s">
        <v>24</v>
      </c>
      <c r="J3" t="s">
        <v>25</v>
      </c>
      <c r="K3">
        <v>1</v>
      </c>
      <c r="L3" t="s">
        <v>19</v>
      </c>
      <c r="M3" t="s">
        <v>20</v>
      </c>
      <c r="N3" t="s">
        <v>26</v>
      </c>
    </row>
    <row r="4" spans="1:14">
      <c r="A4" t="str">
        <f>Hyperlink("https://www.diodes.com/part/view/PI6C557-01BQ","PI6C557-01BQ")</f>
        <v>PI6C557-01BQ</v>
      </c>
      <c r="B4" t="str">
        <f>Hyperlink("https://www.diodes.com/assets/Datasheets/PI6C557-01BQ.pdf","PI6C557-01BQ Datasheet")</f>
        <v>PI6C557-01BQ Datasheet</v>
      </c>
      <c r="C4" t="s">
        <v>27</v>
      </c>
      <c r="D4" t="s">
        <v>28</v>
      </c>
      <c r="E4">
        <v>3.3</v>
      </c>
      <c r="F4">
        <v>1</v>
      </c>
      <c r="H4">
        <v>100</v>
      </c>
      <c r="I4" t="s">
        <v>29</v>
      </c>
      <c r="J4" t="s">
        <v>25</v>
      </c>
      <c r="K4">
        <v>1</v>
      </c>
      <c r="L4" t="s">
        <v>19</v>
      </c>
      <c r="M4" t="s">
        <v>20</v>
      </c>
      <c r="N4" t="s">
        <v>26</v>
      </c>
    </row>
    <row r="5" spans="1:14">
      <c r="A5" t="str">
        <f>Hyperlink("https://www.diodes.com/part/view/PI6C557-03","PI6C557-03")</f>
        <v>PI6C557-03</v>
      </c>
      <c r="B5" t="str">
        <f>Hyperlink("https://www.diodes.com/assets/Datasheets/PI6C557-03.pdf","PI6C557-03 Datasheet")</f>
        <v>PI6C557-03 Datasheet</v>
      </c>
      <c r="C5" t="s">
        <v>30</v>
      </c>
      <c r="D5" t="s">
        <v>15</v>
      </c>
      <c r="E5">
        <v>3.3</v>
      </c>
      <c r="F5">
        <v>60</v>
      </c>
      <c r="G5">
        <v>50</v>
      </c>
      <c r="H5" t="s">
        <v>31</v>
      </c>
      <c r="I5" t="s">
        <v>24</v>
      </c>
      <c r="J5" t="s">
        <v>25</v>
      </c>
      <c r="K5">
        <v>2</v>
      </c>
      <c r="L5" t="s">
        <v>19</v>
      </c>
      <c r="M5" t="s">
        <v>20</v>
      </c>
      <c r="N5" t="s">
        <v>32</v>
      </c>
    </row>
    <row r="6" spans="1:14">
      <c r="A6" t="str">
        <f>Hyperlink("https://www.diodes.com/part/view/PI6C557-03A","PI6C557-03A")</f>
        <v>PI6C557-03A</v>
      </c>
      <c r="B6" t="str">
        <f>Hyperlink("https://www.diodes.com/assets/Datasheets/PI6C557-03A.pdf","PI6C557-03A Datasheet")</f>
        <v>PI6C557-03A Datasheet</v>
      </c>
      <c r="C6" t="s">
        <v>33</v>
      </c>
      <c r="D6" t="s">
        <v>15</v>
      </c>
      <c r="E6">
        <v>3.3</v>
      </c>
      <c r="F6" t="s">
        <v>16</v>
      </c>
      <c r="G6">
        <v>50</v>
      </c>
      <c r="H6">
        <v>100</v>
      </c>
      <c r="I6" t="s">
        <v>24</v>
      </c>
      <c r="J6" t="s">
        <v>25</v>
      </c>
      <c r="K6">
        <v>2</v>
      </c>
      <c r="L6" t="s">
        <v>19</v>
      </c>
      <c r="M6" t="s">
        <v>20</v>
      </c>
      <c r="N6" t="s">
        <v>34</v>
      </c>
    </row>
    <row r="7" spans="1:14">
      <c r="A7" t="str">
        <f>Hyperlink("https://www.diodes.com/part/view/PI6C557-03AQ","PI6C557-03AQ")</f>
        <v>PI6C557-03AQ</v>
      </c>
      <c r="B7" t="str">
        <f>Hyperlink("https://www.diodes.com/assets/Datasheets/PI6C557-03AQ.pdf","PI6C557-03AQ Datasheet")</f>
        <v>PI6C557-03AQ Datasheet</v>
      </c>
      <c r="C7" t="s">
        <v>35</v>
      </c>
      <c r="D7" t="s">
        <v>28</v>
      </c>
      <c r="E7">
        <v>3.3</v>
      </c>
      <c r="F7" t="s">
        <v>16</v>
      </c>
      <c r="G7">
        <v>50</v>
      </c>
      <c r="H7">
        <v>100</v>
      </c>
      <c r="I7" t="s">
        <v>24</v>
      </c>
      <c r="J7" t="s">
        <v>25</v>
      </c>
      <c r="K7">
        <v>2</v>
      </c>
      <c r="L7" t="s">
        <v>19</v>
      </c>
      <c r="M7" t="s">
        <v>20</v>
      </c>
      <c r="N7" t="s">
        <v>32</v>
      </c>
    </row>
    <row r="8" spans="1:14">
      <c r="A8" t="str">
        <f>Hyperlink("https://www.diodes.com/part/view/PI6C557-03B","PI6C557-03B")</f>
        <v>PI6C557-03B</v>
      </c>
      <c r="B8" t="str">
        <f>Hyperlink("https://www.diodes.com/assets/Datasheets/PI6C557-03B.pdf","PI6C557-03B Datasheet")</f>
        <v>PI6C557-03B Datasheet</v>
      </c>
      <c r="C8" t="s">
        <v>36</v>
      </c>
      <c r="D8" t="s">
        <v>15</v>
      </c>
      <c r="E8">
        <v>3.3</v>
      </c>
      <c r="F8" t="s">
        <v>23</v>
      </c>
      <c r="G8">
        <v>50</v>
      </c>
      <c r="H8">
        <v>100</v>
      </c>
      <c r="I8" t="s">
        <v>24</v>
      </c>
      <c r="J8" t="s">
        <v>25</v>
      </c>
      <c r="K8">
        <v>2</v>
      </c>
      <c r="L8" t="s">
        <v>19</v>
      </c>
      <c r="M8" t="s">
        <v>20</v>
      </c>
      <c r="N8" t="s">
        <v>37</v>
      </c>
    </row>
    <row r="9" spans="1:14">
      <c r="A9" t="str">
        <f>Hyperlink("https://www.diodes.com/part/view/PI6C557-05","PI6C557-05")</f>
        <v>PI6C557-05</v>
      </c>
      <c r="B9" t="str">
        <f>Hyperlink("https://www.diodes.com/assets/Datasheets/PI6C557-05.pdf","PI6C557-05 Datasheet")</f>
        <v>PI6C557-05 Datasheet</v>
      </c>
      <c r="C9" t="s">
        <v>38</v>
      </c>
      <c r="D9" t="s">
        <v>15</v>
      </c>
      <c r="E9">
        <v>3.3</v>
      </c>
      <c r="F9" t="s">
        <v>16</v>
      </c>
      <c r="G9">
        <v>50</v>
      </c>
      <c r="H9">
        <v>100</v>
      </c>
      <c r="I9" t="s">
        <v>24</v>
      </c>
      <c r="J9" t="s">
        <v>25</v>
      </c>
      <c r="K9">
        <v>4</v>
      </c>
      <c r="L9" t="s">
        <v>19</v>
      </c>
      <c r="M9" t="s">
        <v>20</v>
      </c>
      <c r="N9" t="s">
        <v>39</v>
      </c>
    </row>
    <row r="10" spans="1:14">
      <c r="A10" t="str">
        <f>Hyperlink("https://www.diodes.com/part/view/PI6C557-05B","PI6C557-05B")</f>
        <v>PI6C557-05B</v>
      </c>
      <c r="B10" t="str">
        <f>Hyperlink("https://www.diodes.com/assets/Datasheets/PI6C557-05B.pdf","PI6C557-05B Datasheet")</f>
        <v>PI6C557-05B Datasheet</v>
      </c>
      <c r="C10" t="s">
        <v>40</v>
      </c>
      <c r="D10" t="s">
        <v>15</v>
      </c>
      <c r="E10">
        <v>3.3</v>
      </c>
      <c r="F10" t="s">
        <v>23</v>
      </c>
      <c r="G10">
        <v>50</v>
      </c>
      <c r="H10">
        <v>100</v>
      </c>
      <c r="I10" t="s">
        <v>24</v>
      </c>
      <c r="J10" t="s">
        <v>25</v>
      </c>
      <c r="K10">
        <v>4</v>
      </c>
      <c r="L10" t="s">
        <v>19</v>
      </c>
      <c r="M10" t="s">
        <v>20</v>
      </c>
      <c r="N10" t="s">
        <v>39</v>
      </c>
    </row>
    <row r="11" spans="1:14">
      <c r="A11" t="str">
        <f>Hyperlink("https://www.diodes.com/part/view/PI6C557-05Q","PI6C557-05Q")</f>
        <v>PI6C557-05Q</v>
      </c>
      <c r="B11" t="str">
        <f>Hyperlink("https://www.diodes.com/assets/Datasheets/PI6C557-05Q.pdf","PI6C557-05Q Datasheet")</f>
        <v>PI6C557-05Q Datasheet</v>
      </c>
      <c r="C11" t="s">
        <v>41</v>
      </c>
      <c r="D11" t="s">
        <v>28</v>
      </c>
      <c r="E11">
        <v>3.3</v>
      </c>
      <c r="F11" t="s">
        <v>16</v>
      </c>
      <c r="G11">
        <v>50</v>
      </c>
      <c r="H11">
        <v>100</v>
      </c>
      <c r="I11" t="s">
        <v>24</v>
      </c>
      <c r="J11" t="s">
        <v>25</v>
      </c>
      <c r="K11">
        <v>4</v>
      </c>
      <c r="L11" t="s">
        <v>19</v>
      </c>
      <c r="M11" t="s">
        <v>20</v>
      </c>
      <c r="N11" t="s">
        <v>39</v>
      </c>
    </row>
    <row r="12" spans="1:14">
      <c r="A12" t="str">
        <f>Hyperlink("https://www.diodes.com/part/view/PI6CFGL201B","PI6CFGL201B")</f>
        <v>PI6CFGL201B</v>
      </c>
      <c r="B12" t="str">
        <f>Hyperlink("https://www.diodes.com/assets/Datasheets/PI6CFGL201B.pdf","PI6CFGL201B Datasheet")</f>
        <v>PI6CFGL201B Datasheet</v>
      </c>
      <c r="C12" t="s">
        <v>42</v>
      </c>
      <c r="D12" t="s">
        <v>15</v>
      </c>
      <c r="E12">
        <v>3.3</v>
      </c>
      <c r="F12" t="s">
        <v>23</v>
      </c>
      <c r="G12">
        <v>50</v>
      </c>
      <c r="H12">
        <v>100</v>
      </c>
      <c r="I12" t="s">
        <v>24</v>
      </c>
      <c r="J12" t="s">
        <v>18</v>
      </c>
      <c r="K12">
        <v>2</v>
      </c>
      <c r="L12" t="s">
        <v>19</v>
      </c>
      <c r="M12" t="s">
        <v>20</v>
      </c>
      <c r="N12" t="s">
        <v>43</v>
      </c>
    </row>
    <row r="13" spans="1:14">
      <c r="A13" t="str">
        <f>Hyperlink("https://www.diodes.com/part/view/PI6CFGL202B","PI6CFGL202B")</f>
        <v>PI6CFGL202B</v>
      </c>
      <c r="B13" t="str">
        <f>Hyperlink("https://www.diodes.com/assets/Datasheets/PI6CFGL202B.pdf","PI6CFGL202B Datasheet")</f>
        <v>PI6CFGL202B Datasheet</v>
      </c>
      <c r="C13" t="s">
        <v>36</v>
      </c>
      <c r="D13" t="s">
        <v>15</v>
      </c>
      <c r="E13">
        <v>3.3</v>
      </c>
      <c r="F13" t="s">
        <v>23</v>
      </c>
      <c r="G13">
        <v>50</v>
      </c>
      <c r="H13">
        <v>100</v>
      </c>
      <c r="I13" t="s">
        <v>24</v>
      </c>
      <c r="J13" t="s">
        <v>25</v>
      </c>
      <c r="K13">
        <v>2</v>
      </c>
      <c r="L13" t="s">
        <v>19</v>
      </c>
      <c r="M13" t="s">
        <v>20</v>
      </c>
      <c r="N13" t="s">
        <v>32</v>
      </c>
    </row>
    <row r="14" spans="1:14">
      <c r="A14" t="str">
        <f>Hyperlink("https://www.diodes.com/part/view/PI6CFGL401B","PI6CFGL401B")</f>
        <v>PI6CFGL401B</v>
      </c>
      <c r="B14" t="str">
        <f>Hyperlink("https://www.diodes.com/assets/Datasheets/PI6CFGL401B.pdf","PI6CFGL401B Datasheet")</f>
        <v>PI6CFGL401B Datasheet</v>
      </c>
      <c r="C14" t="s">
        <v>44</v>
      </c>
      <c r="D14" t="s">
        <v>15</v>
      </c>
      <c r="E14">
        <v>3.3</v>
      </c>
      <c r="F14" t="s">
        <v>23</v>
      </c>
      <c r="G14">
        <v>50</v>
      </c>
      <c r="H14">
        <v>100</v>
      </c>
      <c r="I14" t="s">
        <v>24</v>
      </c>
      <c r="J14" t="s">
        <v>18</v>
      </c>
      <c r="K14">
        <v>4</v>
      </c>
      <c r="L14" t="s">
        <v>19</v>
      </c>
      <c r="M14" t="s">
        <v>20</v>
      </c>
      <c r="N14" t="s">
        <v>45</v>
      </c>
    </row>
    <row r="15" spans="1:14">
      <c r="A15" t="str">
        <f>Hyperlink("https://www.diodes.com/part/view/PI6CFGL402B","PI6CFGL402B")</f>
        <v>PI6CFGL402B</v>
      </c>
      <c r="B15" t="str">
        <f>Hyperlink("https://www.diodes.com/assets/Datasheets/PI6CFGL402B.pdf","PI6CFGL402B Datasheet")</f>
        <v>PI6CFGL402B Datasheet</v>
      </c>
      <c r="C15" t="s">
        <v>40</v>
      </c>
      <c r="D15" t="s">
        <v>15</v>
      </c>
      <c r="E15">
        <v>3.3</v>
      </c>
      <c r="F15" t="s">
        <v>23</v>
      </c>
      <c r="G15">
        <v>50</v>
      </c>
      <c r="H15">
        <v>100</v>
      </c>
      <c r="I15" t="s">
        <v>24</v>
      </c>
      <c r="J15" t="s">
        <v>25</v>
      </c>
      <c r="K15">
        <v>4</v>
      </c>
      <c r="L15" t="s">
        <v>19</v>
      </c>
      <c r="M15" t="s">
        <v>20</v>
      </c>
      <c r="N15" t="s">
        <v>39</v>
      </c>
    </row>
    <row r="16" spans="1:14">
      <c r="A16" t="str">
        <f>Hyperlink("https://www.diodes.com/part/view/PI6CFGL601B","PI6CFGL601B")</f>
        <v>PI6CFGL601B</v>
      </c>
      <c r="B16" t="str">
        <f>Hyperlink("https://www.diodes.com/assets/Datasheets/PI6CFGL601B2.pdf","PI6CFGL601B Datasheet")</f>
        <v>PI6CFGL601B Datasheet</v>
      </c>
      <c r="C16" t="s">
        <v>46</v>
      </c>
      <c r="D16" t="s">
        <v>15</v>
      </c>
      <c r="E16">
        <v>3.3</v>
      </c>
      <c r="F16" t="s">
        <v>23</v>
      </c>
      <c r="G16">
        <v>50</v>
      </c>
      <c r="H16">
        <v>100</v>
      </c>
      <c r="I16" t="s">
        <v>24</v>
      </c>
      <c r="J16" t="s">
        <v>25</v>
      </c>
      <c r="K16">
        <v>6</v>
      </c>
      <c r="L16" t="s">
        <v>19</v>
      </c>
      <c r="M16" t="s">
        <v>20</v>
      </c>
      <c r="N16" t="s">
        <v>45</v>
      </c>
    </row>
    <row r="17" spans="1:14">
      <c r="A17" t="str">
        <f>Hyperlink("https://www.diodes.com/part/view/PI6CG15401","PI6CG15401")</f>
        <v>PI6CG15401</v>
      </c>
      <c r="B17" t="str">
        <f>Hyperlink("https://www.diodes.com/assets/Datasheets/PI6CG15401.pdf","PI6CG15401 Datasheet")</f>
        <v>PI6CG15401 Datasheet</v>
      </c>
      <c r="C17" t="s">
        <v>47</v>
      </c>
      <c r="D17" t="s">
        <v>15</v>
      </c>
      <c r="E17">
        <v>1.5</v>
      </c>
      <c r="F17" t="s">
        <v>48</v>
      </c>
      <c r="G17">
        <v>50</v>
      </c>
      <c r="H17">
        <v>100</v>
      </c>
      <c r="I17" t="s">
        <v>24</v>
      </c>
      <c r="J17" t="s">
        <v>49</v>
      </c>
      <c r="K17">
        <v>4</v>
      </c>
      <c r="L17" t="s">
        <v>19</v>
      </c>
      <c r="M17" t="s">
        <v>20</v>
      </c>
      <c r="N17" t="s">
        <v>45</v>
      </c>
    </row>
    <row r="18" spans="1:14">
      <c r="A18" t="str">
        <f>Hyperlink("https://www.diodes.com/part/view/PI6CG18201","PI6CG18201")</f>
        <v>PI6CG18201</v>
      </c>
      <c r="B18" t="str">
        <f>Hyperlink("https://www.diodes.com/assets/Datasheets/PI6CG18201.pdf","PI6CG18201 Datasheet")</f>
        <v>PI6CG18201 Datasheet</v>
      </c>
      <c r="C18" t="s">
        <v>50</v>
      </c>
      <c r="D18" t="s">
        <v>15</v>
      </c>
      <c r="E18">
        <v>1.8</v>
      </c>
      <c r="F18" t="s">
        <v>48</v>
      </c>
      <c r="G18">
        <v>50</v>
      </c>
      <c r="H18">
        <v>100</v>
      </c>
      <c r="I18" t="s">
        <v>24</v>
      </c>
      <c r="J18" t="s">
        <v>49</v>
      </c>
      <c r="K18">
        <v>2</v>
      </c>
      <c r="L18" t="s">
        <v>19</v>
      </c>
      <c r="M18" t="s">
        <v>20</v>
      </c>
      <c r="N18" t="s">
        <v>43</v>
      </c>
    </row>
    <row r="19" spans="1:14">
      <c r="A19" t="str">
        <f>Hyperlink("https://www.diodes.com/part/view/PI6CG18401","PI6CG18401")</f>
        <v>PI6CG18401</v>
      </c>
      <c r="B19" t="str">
        <f>Hyperlink("https://www.diodes.com/assets/Datasheets/PI6CG18401.pdf","PI6CG18401 Datasheet")</f>
        <v>PI6CG18401 Datasheet</v>
      </c>
      <c r="C19" t="s">
        <v>51</v>
      </c>
      <c r="D19" t="s">
        <v>15</v>
      </c>
      <c r="E19">
        <v>1.8</v>
      </c>
      <c r="F19" t="s">
        <v>48</v>
      </c>
      <c r="G19">
        <v>50</v>
      </c>
      <c r="H19">
        <v>100</v>
      </c>
      <c r="I19" t="s">
        <v>24</v>
      </c>
      <c r="J19" t="s">
        <v>49</v>
      </c>
      <c r="K19">
        <v>4</v>
      </c>
      <c r="L19" t="s">
        <v>19</v>
      </c>
      <c r="M19" t="s">
        <v>20</v>
      </c>
      <c r="N19" t="s">
        <v>45</v>
      </c>
    </row>
    <row r="20" spans="1:14">
      <c r="A20" t="str">
        <f>Hyperlink("https://www.diodes.com/part/view/PI6CG18801","PI6CG18801")</f>
        <v>PI6CG18801</v>
      </c>
      <c r="B20" t="str">
        <f>Hyperlink("https://www.diodes.com/assets/Datasheets/PI6CG18801.pdf","PI6CG18801 Datasheet")</f>
        <v>PI6CG18801 Datasheet</v>
      </c>
      <c r="C20" t="s">
        <v>52</v>
      </c>
      <c r="D20" t="s">
        <v>15</v>
      </c>
      <c r="E20">
        <v>1.8</v>
      </c>
      <c r="F20" t="s">
        <v>48</v>
      </c>
      <c r="G20">
        <v>50</v>
      </c>
      <c r="H20">
        <v>100</v>
      </c>
      <c r="I20" t="s">
        <v>24</v>
      </c>
      <c r="J20" t="s">
        <v>49</v>
      </c>
      <c r="K20">
        <v>8</v>
      </c>
      <c r="L20" t="s">
        <v>19</v>
      </c>
      <c r="M20" t="s">
        <v>20</v>
      </c>
      <c r="N20" t="s">
        <v>53</v>
      </c>
    </row>
    <row r="21" spans="1:14">
      <c r="A21" t="str">
        <f>Hyperlink("https://www.diodes.com/part/view/PI6CXG06F62a","PI6CXG06F62a")</f>
        <v>PI6CXG06F62a</v>
      </c>
      <c r="B21" t="str">
        <f>Hyperlink("https://www.diodes.com/assets/Datasheets/PI6CXG06F62a.pdf","PI6CXG06F62a Datasheet")</f>
        <v>PI6CXG06F62a Datasheet</v>
      </c>
      <c r="C21" t="s">
        <v>54</v>
      </c>
      <c r="D21" t="s">
        <v>15</v>
      </c>
      <c r="E21" t="s">
        <v>55</v>
      </c>
      <c r="F21">
        <v>0.15</v>
      </c>
      <c r="G21">
        <v>40</v>
      </c>
      <c r="H21">
        <v>156.25</v>
      </c>
      <c r="J21" t="s">
        <v>56</v>
      </c>
      <c r="K21">
        <v>6</v>
      </c>
      <c r="L21" t="s">
        <v>19</v>
      </c>
      <c r="M21" t="s">
        <v>20</v>
      </c>
      <c r="N21" t="s">
        <v>57</v>
      </c>
    </row>
  </sheetData>
  <hyperlinks>
    <hyperlink ref="A2" r:id="rId_hyperlink_1" tooltip="PI6C49003A" display="PI6C49003A"/>
    <hyperlink ref="B2" r:id="rId_hyperlink_2" tooltip="PI6C49003A Datasheet" display="PI6C49003A Datasheet"/>
    <hyperlink ref="A3" r:id="rId_hyperlink_3" tooltip="PI6C557-01B" display="PI6C557-01B"/>
    <hyperlink ref="B3" r:id="rId_hyperlink_4" tooltip="PI6C557-01B Datasheet" display="PI6C557-01B Datasheet"/>
    <hyperlink ref="A4" r:id="rId_hyperlink_5" tooltip="PI6C557-01BQ" display="PI6C557-01BQ"/>
    <hyperlink ref="B4" r:id="rId_hyperlink_6" tooltip="PI6C557-01BQ Datasheet" display="PI6C557-01BQ Datasheet"/>
    <hyperlink ref="A5" r:id="rId_hyperlink_7" tooltip="PI6C557-03" display="PI6C557-03"/>
    <hyperlink ref="B5" r:id="rId_hyperlink_8" tooltip="PI6C557-03 Datasheet" display="PI6C557-03 Datasheet"/>
    <hyperlink ref="A6" r:id="rId_hyperlink_9" tooltip="PI6C557-03A" display="PI6C557-03A"/>
    <hyperlink ref="B6" r:id="rId_hyperlink_10" tooltip="PI6C557-03A Datasheet" display="PI6C557-03A Datasheet"/>
    <hyperlink ref="A7" r:id="rId_hyperlink_11" tooltip="PI6C557-03AQ" display="PI6C557-03AQ"/>
    <hyperlink ref="B7" r:id="rId_hyperlink_12" tooltip="PI6C557-03AQ Datasheet" display="PI6C557-03AQ Datasheet"/>
    <hyperlink ref="A8" r:id="rId_hyperlink_13" tooltip="PI6C557-03B" display="PI6C557-03B"/>
    <hyperlink ref="B8" r:id="rId_hyperlink_14" tooltip="PI6C557-03B Datasheet" display="PI6C557-03B Datasheet"/>
    <hyperlink ref="A9" r:id="rId_hyperlink_15" tooltip="PI6C557-05" display="PI6C557-05"/>
    <hyperlink ref="B9" r:id="rId_hyperlink_16" tooltip="PI6C557-05 Datasheet" display="PI6C557-05 Datasheet"/>
    <hyperlink ref="A10" r:id="rId_hyperlink_17" tooltip="PI6C557-05B" display="PI6C557-05B"/>
    <hyperlink ref="B10" r:id="rId_hyperlink_18" tooltip="PI6C557-05B Datasheet" display="PI6C557-05B Datasheet"/>
    <hyperlink ref="A11" r:id="rId_hyperlink_19" tooltip="PI6C557-05Q" display="PI6C557-05Q"/>
    <hyperlink ref="B11" r:id="rId_hyperlink_20" tooltip="PI6C557-05Q Datasheet" display="PI6C557-05Q Datasheet"/>
    <hyperlink ref="A12" r:id="rId_hyperlink_21" tooltip="PI6CFGL201B" display="PI6CFGL201B"/>
    <hyperlink ref="B12" r:id="rId_hyperlink_22" tooltip="PI6CFGL201B Datasheet" display="PI6CFGL201B Datasheet"/>
    <hyperlink ref="A13" r:id="rId_hyperlink_23" tooltip="PI6CFGL202B" display="PI6CFGL202B"/>
    <hyperlink ref="B13" r:id="rId_hyperlink_24" tooltip="PI6CFGL202B Datasheet" display="PI6CFGL202B Datasheet"/>
    <hyperlink ref="A14" r:id="rId_hyperlink_25" tooltip="PI6CFGL401B" display="PI6CFGL401B"/>
    <hyperlink ref="B14" r:id="rId_hyperlink_26" tooltip="PI6CFGL401B Datasheet" display="PI6CFGL401B Datasheet"/>
    <hyperlink ref="A15" r:id="rId_hyperlink_27" tooltip="PI6CFGL402B" display="PI6CFGL402B"/>
    <hyperlink ref="B15" r:id="rId_hyperlink_28" tooltip="PI6CFGL402B Datasheet" display="PI6CFGL402B Datasheet"/>
    <hyperlink ref="A16" r:id="rId_hyperlink_29" tooltip="PI6CFGL601B" display="PI6CFGL601B"/>
    <hyperlink ref="B16" r:id="rId_hyperlink_30" tooltip="PI6CFGL601B Datasheet" display="PI6CFGL601B Datasheet"/>
    <hyperlink ref="A17" r:id="rId_hyperlink_31" tooltip="PI6CG15401" display="PI6CG15401"/>
    <hyperlink ref="B17" r:id="rId_hyperlink_32" tooltip="PI6CG15401 Datasheet" display="PI6CG15401 Datasheet"/>
    <hyperlink ref="A18" r:id="rId_hyperlink_33" tooltip="PI6CG18201" display="PI6CG18201"/>
    <hyperlink ref="B18" r:id="rId_hyperlink_34" tooltip="PI6CG18201 Datasheet" display="PI6CG18201 Datasheet"/>
    <hyperlink ref="A19" r:id="rId_hyperlink_35" tooltip="PI6CG18401" display="PI6CG18401"/>
    <hyperlink ref="B19" r:id="rId_hyperlink_36" tooltip="PI6CG18401 Datasheet" display="PI6CG18401 Datasheet"/>
    <hyperlink ref="A20" r:id="rId_hyperlink_37" tooltip="PI6CG18801" display="PI6CG18801"/>
    <hyperlink ref="B20" r:id="rId_hyperlink_38" tooltip="PI6CG18801 Datasheet" display="PI6CG18801 Datasheet"/>
    <hyperlink ref="A21" r:id="rId_hyperlink_39" tooltip="PI6CXG06F62a" display="PI6CXG06F62a"/>
    <hyperlink ref="B21" r:id="rId_hyperlink_40" tooltip="PI6CXG06F62a Datasheet" display="PI6CXG06F6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2024-04-23T09:58:37-05:00</dcterms:created>
  <dcterms:modified xsi:type="dcterms:W3CDTF">2024-04-23T09:58:37-05:00</dcterms:modified>
  <dc:title>Untitled Spreadsheet</dc:title>
  <dc:description/>
  <dc:subject/>
  <cp:keywords/>
  <cp:category/>
</cp:coreProperties>
</file>