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'Worksheet'!$A$1:$O$22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<sst xmlns="http://schemas.openxmlformats.org/spreadsheetml/2006/main" uniqueCount="80">
  <si>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</si>
  <si>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</si>
  <si>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</si>
  <si>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</si>
  <si>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</si>
  <si>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Supply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</si>
  <si>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Additive Jitter (ps)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</si>
  <si>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Skew (PS)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</si>
  <si>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Output Frequency (MHz)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</si>
  <si>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Input Type(s)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</si>
  <si>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Type(s)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</si>
  <si>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Number of Outputs</t>
    </r>
  </si>
  <si>
    <r>
      <rPr>
        <rFont val="Arial"/>
        <b val="true"/>
        <i val="false"/>
        <strike val="false"/>
        <color rgb="FF000000"/>
        <sz val="8"/>
        <u val="none"/>
      </rPr>
      <t xml:space="preserve">Function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</si>
  <si>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Ambient or Junction Temperature (°C)</t>
    </r>
  </si>
  <si>
    <t>Packages</t>
  </si>
  <si>
    <t>PI6C4511</t>
  </si>
  <si>
    <t>Wide Range 3.0V - 5V PLL Clock Multiplier</t>
  </si>
  <si>
    <t>3.3, 5</t>
  </si>
  <si>
    <t>Crystal, LVTTL, LVCMOS</t>
  </si>
  <si>
    <t>LVCMOS</t>
  </si>
  <si>
    <t>Generator</t>
  </si>
  <si>
    <t>0 to 70</t>
  </si>
  <si>
    <t>PI6C49003A</t>
  </si>
  <si>
    <t>PCIe 2.0 Networking Clock Generator</t>
  </si>
  <si>
    <t>Standard</t>
  </si>
  <si>
    <t>&lt;3</t>
  </si>
  <si>
    <t>Crystal</t>
  </si>
  <si>
    <t>HCSL, CMOS</t>
  </si>
  <si>
    <t>-40 to 85</t>
  </si>
  <si>
    <t>TSSOP (A48) MSL1 Sn</t>
  </si>
  <si>
    <t>PI6C557-01B</t>
  </si>
  <si>
    <t>PCIe 3.0 Clock Generator with 1 HCSL Outputs</t>
  </si>
  <si>
    <t>&lt;1</t>
  </si>
  <si>
    <t>Crystal, CMOS</t>
  </si>
  <si>
    <t>HCSL</t>
  </si>
  <si>
    <t>PI6C557-01BQ</t>
  </si>
  <si>
    <t>Single HCSL output PCIe Clock Generator</t>
  </si>
  <si>
    <t>Automotive</t>
  </si>
  <si>
    <t>Crystal, LVCMOS</t>
  </si>
  <si>
    <t>PI6C557-03</t>
  </si>
  <si>
    <t>PCIe Clock Generator with 2 HCSL Outputs</t>
  </si>
  <si>
    <t>25, 100 ,125, 200</t>
  </si>
  <si>
    <t>TSSOP-16</t>
  </si>
  <si>
    <t>PI6C557-03A</t>
  </si>
  <si>
    <t>PCIe 2.0 Clock Generator with 2 HCSL Outputs</t>
  </si>
  <si>
    <t>TSSOP-16, QSOP-16</t>
  </si>
  <si>
    <t>PI6C557-03AQ</t>
  </si>
  <si>
    <t>PCIe 2.0 Clock Generator with 2 HCSL Outputs for Automotive Applications</t>
  </si>
  <si>
    <t>PI6C557-03B</t>
  </si>
  <si>
    <t>PCIe 3.0 Clock Generator with 2 HCSL Outputs</t>
  </si>
  <si>
    <t>PI6C557-05</t>
  </si>
  <si>
    <t>PCIe 2.0 Clock Generator with 4 HCSL Outputs</t>
  </si>
  <si>
    <t>TSSOP-20</t>
  </si>
  <si>
    <t>PI6C557-05B</t>
  </si>
  <si>
    <t>PCIe 3.0 Clock Generator with 4 HCSL Outputs</t>
  </si>
  <si>
    <t>PI6C557-05Q</t>
  </si>
  <si>
    <t>PCIe 2.0 Clock Generator with 4 HCSL Outputs for Automotive Applications</t>
  </si>
  <si>
    <t>PI6CFGL201B</t>
  </si>
  <si>
    <t>PCIe 3.0 Clock Generator with 2 HCSL Outputs with on-chip termination</t>
  </si>
  <si>
    <t>PI6CFGL202B</t>
  </si>
  <si>
    <t>PI6CFGL401B</t>
  </si>
  <si>
    <t>PCIe 3.0 Clock Generator with 4 HCSL Outputs with on-chip termination</t>
  </si>
  <si>
    <t>W-QFN5050-32</t>
  </si>
  <si>
    <t>PI6CFGL402B</t>
  </si>
  <si>
    <t>PI6CFGL601B</t>
  </si>
  <si>
    <t>PCIe 3.0 Clock Generator with 6 HCSL Outputs</t>
  </si>
  <si>
    <t>PI6CG15401</t>
  </si>
  <si>
    <t>Ultra Low Power 1.5V, 4-Output PCIe 4.0 Clock Generator With On-chip Termination</t>
  </si>
  <si>
    <t>&lt;0.5</t>
  </si>
  <si>
    <t>Low Power HCSL</t>
  </si>
  <si>
    <t>PI6CG18201</t>
  </si>
  <si>
    <t>Very Low Power 1.8V, 2-Output PCIe 4.0 Clock Generator with on-chip termination</t>
  </si>
  <si>
    <t>PI6CG18401</t>
  </si>
  <si>
    <t>Very Low Power 1.8V, 4-Output PCIe  4.0 Clock Generator with on-chip termination</t>
  </si>
  <si>
    <t>PI6CG18801</t>
  </si>
  <si>
    <t>Very Low Power 1.8V, 8-Output PCIe 4.0 Clock Generator With On-chip Termination</t>
  </si>
  <si>
    <t>PI6CXG06F62a</t>
  </si>
  <si>
    <t>FlexOut Ultra Low Jitter 156.25MHZ Clock Generator, LVDS Or LVPECL Or HCSL</t>
  </si>
  <si>
    <t>2.5, 3.3</t>
  </si>
  <si>
    <t>LVPECL, LVDS, HCSL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</si>
</sst>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part/view/PI6C4511" TargetMode="External"/><Relationship Id="rId_hyperlink_2" Type="http://schemas.openxmlformats.org/officeDocument/2006/relationships/hyperlink" Target="https://www.diodes.com/datasheet/download/PI6C49003A.pdf" TargetMode="External"/><Relationship Id="rId_hyperlink_3" Type="http://schemas.openxmlformats.org/officeDocument/2006/relationships/hyperlink" Target="https://www.diodes.com/part/view/PI6C49003A" TargetMode="External"/><Relationship Id="rId_hyperlink_4" Type="http://schemas.openxmlformats.org/officeDocument/2006/relationships/hyperlink" Target="https://www.diodes.com/datasheet/download/PI6C557-01B.pdf" TargetMode="External"/><Relationship Id="rId_hyperlink_5" Type="http://schemas.openxmlformats.org/officeDocument/2006/relationships/hyperlink" Target="https://www.diodes.com/part/view/PI6C557-01B" TargetMode="External"/><Relationship Id="rId_hyperlink_6" Type="http://schemas.openxmlformats.org/officeDocument/2006/relationships/hyperlink" Target="https://www.diodes.com/datasheet/download/PI6C557-01BQ.pdf" TargetMode="External"/><Relationship Id="rId_hyperlink_7" Type="http://schemas.openxmlformats.org/officeDocument/2006/relationships/hyperlink" Target="https://www.diodes.com/part/view/PI6C557-01BQ" TargetMode="External"/><Relationship Id="rId_hyperlink_8" Type="http://schemas.openxmlformats.org/officeDocument/2006/relationships/hyperlink" Target="https://www.diodes.com/datasheet/download/PI6C557-03.pdf" TargetMode="External"/><Relationship Id="rId_hyperlink_9" Type="http://schemas.openxmlformats.org/officeDocument/2006/relationships/hyperlink" Target="https://www.diodes.com/part/view/PI6C557-03" TargetMode="External"/><Relationship Id="rId_hyperlink_10" Type="http://schemas.openxmlformats.org/officeDocument/2006/relationships/hyperlink" Target="https://www.diodes.com/datasheet/download/PI6C557-03A.pdf" TargetMode="External"/><Relationship Id="rId_hyperlink_11" Type="http://schemas.openxmlformats.org/officeDocument/2006/relationships/hyperlink" Target="https://www.diodes.com/part/view/PI6C557-03A" TargetMode="External"/><Relationship Id="rId_hyperlink_12" Type="http://schemas.openxmlformats.org/officeDocument/2006/relationships/hyperlink" Target="https://www.diodes.com/datasheet/download/PI6C557-03AQ.pdf" TargetMode="External"/><Relationship Id="rId_hyperlink_13" Type="http://schemas.openxmlformats.org/officeDocument/2006/relationships/hyperlink" Target="https://www.diodes.com/part/view/PI6C557-03AQ" TargetMode="External"/><Relationship Id="rId_hyperlink_14" Type="http://schemas.openxmlformats.org/officeDocument/2006/relationships/hyperlink" Target="https://www.diodes.com/datasheet/download/PI6C557-03B.pdf" TargetMode="External"/><Relationship Id="rId_hyperlink_15" Type="http://schemas.openxmlformats.org/officeDocument/2006/relationships/hyperlink" Target="https://www.diodes.com/part/view/PI6C557-03B" TargetMode="External"/><Relationship Id="rId_hyperlink_16" Type="http://schemas.openxmlformats.org/officeDocument/2006/relationships/hyperlink" Target="https://www.diodes.com/datasheet/download/PI6C557-05.pdf" TargetMode="External"/><Relationship Id="rId_hyperlink_17" Type="http://schemas.openxmlformats.org/officeDocument/2006/relationships/hyperlink" Target="https://www.diodes.com/part/view/PI6C557-05" TargetMode="External"/><Relationship Id="rId_hyperlink_18" Type="http://schemas.openxmlformats.org/officeDocument/2006/relationships/hyperlink" Target="https://www.diodes.com/datasheet/download/PI6C557-05B.pdf" TargetMode="External"/><Relationship Id="rId_hyperlink_19" Type="http://schemas.openxmlformats.org/officeDocument/2006/relationships/hyperlink" Target="https://www.diodes.com/part/view/PI6C557-05B" TargetMode="External"/><Relationship Id="rId_hyperlink_20" Type="http://schemas.openxmlformats.org/officeDocument/2006/relationships/hyperlink" Target="https://www.diodes.com/datasheet/download/PI6C557-05Q.pdf" TargetMode="External"/><Relationship Id="rId_hyperlink_21" Type="http://schemas.openxmlformats.org/officeDocument/2006/relationships/hyperlink" Target="https://www.diodes.com/part/view/PI6C557-05Q" TargetMode="External"/><Relationship Id="rId_hyperlink_22" Type="http://schemas.openxmlformats.org/officeDocument/2006/relationships/hyperlink" Target="https://www.diodes.com/datasheet/download/PI6CFGL201B.pdf" TargetMode="External"/><Relationship Id="rId_hyperlink_23" Type="http://schemas.openxmlformats.org/officeDocument/2006/relationships/hyperlink" Target="https://www.diodes.com/part/view/PI6CFGL201B" TargetMode="External"/><Relationship Id="rId_hyperlink_24" Type="http://schemas.openxmlformats.org/officeDocument/2006/relationships/hyperlink" Target="https://www.diodes.com/datasheet/download/PI6CFGL202B.pdf" TargetMode="External"/><Relationship Id="rId_hyperlink_25" Type="http://schemas.openxmlformats.org/officeDocument/2006/relationships/hyperlink" Target="https://www.diodes.com/part/view/PI6CFGL202B" TargetMode="External"/><Relationship Id="rId_hyperlink_26" Type="http://schemas.openxmlformats.org/officeDocument/2006/relationships/hyperlink" Target="https://www.diodes.com/datasheet/download/PI6CFGL401B.pdf" TargetMode="External"/><Relationship Id="rId_hyperlink_27" Type="http://schemas.openxmlformats.org/officeDocument/2006/relationships/hyperlink" Target="https://www.diodes.com/part/view/PI6CFGL401B" TargetMode="External"/><Relationship Id="rId_hyperlink_28" Type="http://schemas.openxmlformats.org/officeDocument/2006/relationships/hyperlink" Target="https://www.diodes.com/datasheet/download/PI6CFGL402B.pdf" TargetMode="External"/><Relationship Id="rId_hyperlink_29" Type="http://schemas.openxmlformats.org/officeDocument/2006/relationships/hyperlink" Target="https://www.diodes.com/part/view/PI6CFGL402B" TargetMode="External"/><Relationship Id="rId_hyperlink_30" Type="http://schemas.openxmlformats.org/officeDocument/2006/relationships/hyperlink" Target="https://www.diodes.com/datasheet/download/PI6CFGL601B.pdf" TargetMode="External"/><Relationship Id="rId_hyperlink_31" Type="http://schemas.openxmlformats.org/officeDocument/2006/relationships/hyperlink" Target="https://www.diodes.com/part/view/PI6CFGL601B" TargetMode="External"/><Relationship Id="rId_hyperlink_32" Type="http://schemas.openxmlformats.org/officeDocument/2006/relationships/hyperlink" Target="https://www.diodes.com/datasheet/download/PI6CG15401.pdf" TargetMode="External"/><Relationship Id="rId_hyperlink_33" Type="http://schemas.openxmlformats.org/officeDocument/2006/relationships/hyperlink" Target="https://www.diodes.com/part/view/PI6CG15401" TargetMode="External"/><Relationship Id="rId_hyperlink_34" Type="http://schemas.openxmlformats.org/officeDocument/2006/relationships/hyperlink" Target="https://www.diodes.com/datasheet/download/PI6CG18201.pdf" TargetMode="External"/><Relationship Id="rId_hyperlink_35" Type="http://schemas.openxmlformats.org/officeDocument/2006/relationships/hyperlink" Target="https://www.diodes.com/part/view/PI6CG18201" TargetMode="External"/><Relationship Id="rId_hyperlink_36" Type="http://schemas.openxmlformats.org/officeDocument/2006/relationships/hyperlink" Target="https://www.diodes.com/datasheet/download/PI6CG18401.pdf" TargetMode="External"/><Relationship Id="rId_hyperlink_37" Type="http://schemas.openxmlformats.org/officeDocument/2006/relationships/hyperlink" Target="https://www.diodes.com/part/view/PI6CG18401" TargetMode="External"/><Relationship Id="rId_hyperlink_38" Type="http://schemas.openxmlformats.org/officeDocument/2006/relationships/hyperlink" Target="https://www.diodes.com/datasheet/download/PI6CG18801.pdf" TargetMode="External"/><Relationship Id="rId_hyperlink_39" Type="http://schemas.openxmlformats.org/officeDocument/2006/relationships/hyperlink" Target="https://www.diodes.com/part/view/PI6CG18801" TargetMode="External"/><Relationship Id="rId_hyperlink_40" Type="http://schemas.openxmlformats.org/officeDocument/2006/relationships/hyperlink" Target="https://www.diodes.com/datasheet/download/PI6CXG06F62a.pdf" TargetMode="External"/><Relationship Id="rId_hyperlink_41" Type="http://schemas.openxmlformats.org/officeDocument/2006/relationships/hyperlink" Target="https://www.diodes.com/part/view/PI6CXG06F62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O22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</cols>
  <sheetData>
    <row r="1" spans="1:15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Supply Voltage (V)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Additive Jitter (ps)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Skew (PS)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Output Frequency (MHz)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Input Type(s)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Type(s)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Number of Outputs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Function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Ambient or Junction Temperature (°C)</t>
          </r>
        </is>
      </c>
      <c r="O1" s="1" t="s">
        <v>14</v>
      </c>
    </row>
    <row r="2" spans="1:15">
      <c r="A2" t="s">
        <v>15</v>
      </c>
      <c r="B2" s="2" t="e">
        <v>#N/A</v>
      </c>
      <c r="C2" t="str">
        <f>Hyperlink("https://www.diodes.com/part/view/PI6C4511","PI6C4511")</f>
        <v>PI6C4511</v>
      </c>
      <c r="D2" t="s">
        <v>16</v>
      </c>
      <c r="F2" t="s">
        <v>17</v>
      </c>
      <c r="G2">
        <v>100</v>
      </c>
      <c r="I2">
        <v>200</v>
      </c>
      <c r="J2" t="s">
        <v>18</v>
      </c>
      <c r="K2" t="s">
        <v>19</v>
      </c>
      <c r="L2">
        <v>2</v>
      </c>
      <c r="M2" t="s">
        <v>20</v>
      </c>
      <c r="N2" t="s">
        <v>21</v>
      </c>
    </row>
    <row r="3" spans="1:15">
      <c r="A3" t="s">
        <v>22</v>
      </c>
      <c r="B3" s="2" t="str">
        <f>Hyperlink("https://www.diodes.com/datasheet/download/PI6C49003A.pdf")</f>
        <v>https://www.diodes.com/datasheet/download/PI6C49003A.pdf</v>
      </c>
      <c r="C3" t="str">
        <f>Hyperlink("https://www.diodes.com/part/view/PI6C49003A","PI6C49003A")</f>
        <v>PI6C49003A</v>
      </c>
      <c r="D3" t="s">
        <v>23</v>
      </c>
      <c r="E3" t="s">
        <v>24</v>
      </c>
      <c r="F3">
        <v>3.3</v>
      </c>
      <c r="G3" t="s">
        <v>25</v>
      </c>
      <c r="H3">
        <v>200</v>
      </c>
      <c r="I3">
        <v>100</v>
      </c>
      <c r="J3" t="s">
        <v>26</v>
      </c>
      <c r="K3" t="s">
        <v>27</v>
      </c>
      <c r="L3">
        <v>9</v>
      </c>
      <c r="M3" t="s">
        <v>20</v>
      </c>
      <c r="N3" t="s">
        <v>28</v>
      </c>
      <c r="O3" t="s">
        <v>29</v>
      </c>
    </row>
    <row r="4" spans="1:15">
      <c r="A4" t="s">
        <v>30</v>
      </c>
      <c r="B4" s="2" t="str">
        <f>Hyperlink("https://www.diodes.com/datasheet/download/PI6C557-01B.pdf")</f>
        <v>https://www.diodes.com/datasheet/download/PI6C557-01B.pdf</v>
      </c>
      <c r="C4" t="str">
        <f>Hyperlink("https://www.diodes.com/part/view/PI6C557-01B","PI6C557-01B")</f>
        <v>PI6C557-01B</v>
      </c>
      <c r="D4" t="s">
        <v>31</v>
      </c>
      <c r="E4" t="s">
        <v>24</v>
      </c>
      <c r="F4">
        <v>3.3</v>
      </c>
      <c r="G4" t="s">
        <v>32</v>
      </c>
      <c r="I4">
        <v>100</v>
      </c>
      <c r="J4" t="s">
        <v>33</v>
      </c>
      <c r="K4" t="s">
        <v>34</v>
      </c>
      <c r="L4">
        <v>1</v>
      </c>
      <c r="M4" t="s">
        <v>20</v>
      </c>
      <c r="N4" t="s">
        <v>28</v>
      </c>
    </row>
    <row r="5" spans="1:15">
      <c r="A5" t="s">
        <v>35</v>
      </c>
      <c r="B5" s="2" t="str">
        <f>Hyperlink("https://www.diodes.com/datasheet/download/PI6C557-01BQ.pdf")</f>
        <v>https://www.diodes.com/datasheet/download/PI6C557-01BQ.pdf</v>
      </c>
      <c r="C5" t="str">
        <f>Hyperlink("https://www.diodes.com/part/view/PI6C557-01BQ","PI6C557-01BQ")</f>
        <v>PI6C557-01BQ</v>
      </c>
      <c r="D5" t="s">
        <v>36</v>
      </c>
      <c r="E5" t="s">
        <v>37</v>
      </c>
      <c r="F5">
        <v>3.3</v>
      </c>
      <c r="G5">
        <v>1</v>
      </c>
      <c r="I5">
        <v>100</v>
      </c>
      <c r="J5" t="s">
        <v>38</v>
      </c>
      <c r="K5" t="s">
        <v>34</v>
      </c>
      <c r="L5">
        <v>1</v>
      </c>
      <c r="M5" t="s">
        <v>20</v>
      </c>
      <c r="N5" t="s">
        <v>28</v>
      </c>
    </row>
    <row r="6" spans="1:15">
      <c r="A6" t="s">
        <v>39</v>
      </c>
      <c r="B6" s="2" t="str">
        <f>Hyperlink("https://www.diodes.com/datasheet/download/PI6C557-03.pdf")</f>
        <v>https://www.diodes.com/datasheet/download/PI6C557-03.pdf</v>
      </c>
      <c r="C6" t="str">
        <f>Hyperlink("https://www.diodes.com/part/view/PI6C557-03","PI6C557-03")</f>
        <v>PI6C557-03</v>
      </c>
      <c r="D6" t="s">
        <v>40</v>
      </c>
      <c r="E6" t="s">
        <v>24</v>
      </c>
      <c r="F6">
        <v>3.3</v>
      </c>
      <c r="G6">
        <v>60</v>
      </c>
      <c r="H6">
        <v>50</v>
      </c>
      <c r="I6" t="s">
        <v>41</v>
      </c>
      <c r="J6" t="s">
        <v>33</v>
      </c>
      <c r="K6" t="s">
        <v>34</v>
      </c>
      <c r="L6">
        <v>2</v>
      </c>
      <c r="M6" t="s">
        <v>20</v>
      </c>
      <c r="N6" t="s">
        <v>28</v>
      </c>
      <c r="O6" t="s">
        <v>42</v>
      </c>
    </row>
    <row r="7" spans="1:15">
      <c r="A7" t="s">
        <v>43</v>
      </c>
      <c r="B7" s="2" t="str">
        <f>Hyperlink("https://www.diodes.com/datasheet/download/PI6C557-03A.pdf")</f>
        <v>https://www.diodes.com/datasheet/download/PI6C557-03A.pdf</v>
      </c>
      <c r="C7" t="str">
        <f>Hyperlink("https://www.diodes.com/part/view/PI6C557-03A","PI6C557-03A")</f>
        <v>PI6C557-03A</v>
      </c>
      <c r="D7" t="s">
        <v>44</v>
      </c>
      <c r="E7" t="s">
        <v>24</v>
      </c>
      <c r="F7">
        <v>3.3</v>
      </c>
      <c r="G7" t="s">
        <v>25</v>
      </c>
      <c r="H7">
        <v>50</v>
      </c>
      <c r="I7">
        <v>100</v>
      </c>
      <c r="J7" t="s">
        <v>33</v>
      </c>
      <c r="K7" t="s">
        <v>34</v>
      </c>
      <c r="L7">
        <v>2</v>
      </c>
      <c r="M7" t="s">
        <v>20</v>
      </c>
      <c r="N7" t="s">
        <v>28</v>
      </c>
      <c r="O7" t="s">
        <v>45</v>
      </c>
    </row>
    <row r="8" spans="1:15">
      <c r="A8" t="s">
        <v>46</v>
      </c>
      <c r="B8" s="2" t="str">
        <f>Hyperlink("https://www.diodes.com/datasheet/download/PI6C557-03AQ.pdf")</f>
        <v>https://www.diodes.com/datasheet/download/PI6C557-03AQ.pdf</v>
      </c>
      <c r="C8" t="str">
        <f>Hyperlink("https://www.diodes.com/part/view/PI6C557-03AQ","PI6C557-03AQ")</f>
        <v>PI6C557-03AQ</v>
      </c>
      <c r="D8" t="s">
        <v>47</v>
      </c>
      <c r="E8" t="s">
        <v>37</v>
      </c>
      <c r="F8">
        <v>3.3</v>
      </c>
      <c r="G8" t="s">
        <v>25</v>
      </c>
      <c r="H8">
        <v>50</v>
      </c>
      <c r="I8">
        <v>100</v>
      </c>
      <c r="J8" t="s">
        <v>33</v>
      </c>
      <c r="K8" t="s">
        <v>34</v>
      </c>
      <c r="L8">
        <v>2</v>
      </c>
      <c r="M8" t="s">
        <v>20</v>
      </c>
      <c r="N8" t="s">
        <v>28</v>
      </c>
      <c r="O8" t="s">
        <v>42</v>
      </c>
    </row>
    <row r="9" spans="1:15">
      <c r="A9" t="s">
        <v>48</v>
      </c>
      <c r="B9" s="2" t="str">
        <f>Hyperlink("https://www.diodes.com/datasheet/download/PI6C557-03B.pdf")</f>
        <v>https://www.diodes.com/datasheet/download/PI6C557-03B.pdf</v>
      </c>
      <c r="C9" t="str">
        <f>Hyperlink("https://www.diodes.com/part/view/PI6C557-03B","PI6C557-03B")</f>
        <v>PI6C557-03B</v>
      </c>
      <c r="D9" t="s">
        <v>49</v>
      </c>
      <c r="E9" t="s">
        <v>24</v>
      </c>
      <c r="F9">
        <v>3.3</v>
      </c>
      <c r="G9" t="s">
        <v>32</v>
      </c>
      <c r="H9">
        <v>50</v>
      </c>
      <c r="I9">
        <v>100</v>
      </c>
      <c r="J9" t="s">
        <v>33</v>
      </c>
      <c r="K9" t="s">
        <v>34</v>
      </c>
      <c r="L9">
        <v>2</v>
      </c>
      <c r="M9" t="s">
        <v>20</v>
      </c>
      <c r="N9" t="s">
        <v>28</v>
      </c>
      <c r="O9" t="s">
        <v>45</v>
      </c>
    </row>
    <row r="10" spans="1:15">
      <c r="A10" t="s">
        <v>50</v>
      </c>
      <c r="B10" s="2" t="str">
        <f>Hyperlink("https://www.diodes.com/datasheet/download/PI6C557-05.pdf")</f>
        <v>https://www.diodes.com/datasheet/download/PI6C557-05.pdf</v>
      </c>
      <c r="C10" t="str">
        <f>Hyperlink("https://www.diodes.com/part/view/PI6C557-05","PI6C557-05")</f>
        <v>PI6C557-05</v>
      </c>
      <c r="D10" t="s">
        <v>51</v>
      </c>
      <c r="E10" t="s">
        <v>24</v>
      </c>
      <c r="F10">
        <v>3.3</v>
      </c>
      <c r="G10" t="s">
        <v>25</v>
      </c>
      <c r="H10">
        <v>50</v>
      </c>
      <c r="I10">
        <v>100</v>
      </c>
      <c r="J10" t="s">
        <v>33</v>
      </c>
      <c r="K10" t="s">
        <v>34</v>
      </c>
      <c r="L10">
        <v>4</v>
      </c>
      <c r="M10" t="s">
        <v>20</v>
      </c>
      <c r="N10" t="s">
        <v>28</v>
      </c>
      <c r="O10" t="s">
        <v>52</v>
      </c>
    </row>
    <row r="11" spans="1:15">
      <c r="A11" t="s">
        <v>53</v>
      </c>
      <c r="B11" s="2" t="str">
        <f>Hyperlink("https://www.diodes.com/datasheet/download/PI6C557-05B.pdf")</f>
        <v>https://www.diodes.com/datasheet/download/PI6C557-05B.pdf</v>
      </c>
      <c r="C11" t="str">
        <f>Hyperlink("https://www.diodes.com/part/view/PI6C557-05B","PI6C557-05B")</f>
        <v>PI6C557-05B</v>
      </c>
      <c r="D11" t="s">
        <v>54</v>
      </c>
      <c r="E11" t="s">
        <v>24</v>
      </c>
      <c r="F11">
        <v>3.3</v>
      </c>
      <c r="G11" t="s">
        <v>32</v>
      </c>
      <c r="H11">
        <v>50</v>
      </c>
      <c r="I11">
        <v>100</v>
      </c>
      <c r="J11" t="s">
        <v>33</v>
      </c>
      <c r="K11" t="s">
        <v>34</v>
      </c>
      <c r="L11">
        <v>4</v>
      </c>
      <c r="M11" t="s">
        <v>20</v>
      </c>
      <c r="N11" t="s">
        <v>28</v>
      </c>
      <c r="O11" t="s">
        <v>52</v>
      </c>
    </row>
    <row r="12" spans="1:15">
      <c r="A12" t="s">
        <v>55</v>
      </c>
      <c r="B12" s="2" t="str">
        <f>Hyperlink("https://www.diodes.com/datasheet/download/PI6C557-05Q.pdf")</f>
        <v>https://www.diodes.com/datasheet/download/PI6C557-05Q.pdf</v>
      </c>
      <c r="C12" t="str">
        <f>Hyperlink("https://www.diodes.com/part/view/PI6C557-05Q","PI6C557-05Q")</f>
        <v>PI6C557-05Q</v>
      </c>
      <c r="D12" t="s">
        <v>56</v>
      </c>
      <c r="E12" t="s">
        <v>37</v>
      </c>
      <c r="F12">
        <v>3.3</v>
      </c>
      <c r="G12" t="s">
        <v>25</v>
      </c>
      <c r="H12">
        <v>50</v>
      </c>
      <c r="I12">
        <v>100</v>
      </c>
      <c r="J12" t="s">
        <v>33</v>
      </c>
      <c r="K12" t="s">
        <v>34</v>
      </c>
      <c r="L12">
        <v>4</v>
      </c>
      <c r="M12" t="s">
        <v>20</v>
      </c>
      <c r="N12" t="s">
        <v>28</v>
      </c>
      <c r="O12" t="s">
        <v>52</v>
      </c>
    </row>
    <row r="13" spans="1:15">
      <c r="A13" t="s">
        <v>57</v>
      </c>
      <c r="B13" s="2" t="str">
        <f>Hyperlink("https://www.diodes.com/datasheet/download/PI6CFGL201B.pdf")</f>
        <v>https://www.diodes.com/datasheet/download/PI6CFGL201B.pdf</v>
      </c>
      <c r="C13" t="str">
        <f>Hyperlink("https://www.diodes.com/part/view/PI6CFGL201B","PI6CFGL201B")</f>
        <v>PI6CFGL201B</v>
      </c>
      <c r="D13" t="s">
        <v>58</v>
      </c>
      <c r="E13" t="s">
        <v>24</v>
      </c>
      <c r="F13">
        <v>3.3</v>
      </c>
      <c r="G13" t="s">
        <v>32</v>
      </c>
      <c r="H13">
        <v>50</v>
      </c>
      <c r="I13">
        <v>100</v>
      </c>
      <c r="J13" t="s">
        <v>33</v>
      </c>
      <c r="K13" t="s">
        <v>27</v>
      </c>
      <c r="L13">
        <v>2</v>
      </c>
      <c r="M13" t="s">
        <v>20</v>
      </c>
      <c r="N13" t="s">
        <v>28</v>
      </c>
    </row>
    <row r="14" spans="1:15">
      <c r="A14" t="s">
        <v>59</v>
      </c>
      <c r="B14" s="2" t="str">
        <f>Hyperlink("https://www.diodes.com/datasheet/download/PI6CFGL202B.pdf")</f>
        <v>https://www.diodes.com/datasheet/download/PI6CFGL202B.pdf</v>
      </c>
      <c r="C14" t="str">
        <f>Hyperlink("https://www.diodes.com/part/view/PI6CFGL202B","PI6CFGL202B")</f>
        <v>PI6CFGL202B</v>
      </c>
      <c r="D14" t="s">
        <v>49</v>
      </c>
      <c r="E14" t="s">
        <v>24</v>
      </c>
      <c r="F14">
        <v>3.3</v>
      </c>
      <c r="G14" t="s">
        <v>32</v>
      </c>
      <c r="H14">
        <v>50</v>
      </c>
      <c r="I14">
        <v>100</v>
      </c>
      <c r="J14" t="s">
        <v>33</v>
      </c>
      <c r="K14" t="s">
        <v>34</v>
      </c>
      <c r="L14">
        <v>2</v>
      </c>
      <c r="M14" t="s">
        <v>20</v>
      </c>
      <c r="N14" t="s">
        <v>28</v>
      </c>
      <c r="O14" t="s">
        <v>42</v>
      </c>
    </row>
    <row r="15" spans="1:15">
      <c r="A15" t="s">
        <v>60</v>
      </c>
      <c r="B15" s="2" t="str">
        <f>Hyperlink("https://www.diodes.com/datasheet/download/PI6CFGL401B.pdf")</f>
        <v>https://www.diodes.com/datasheet/download/PI6CFGL401B.pdf</v>
      </c>
      <c r="C15" t="str">
        <f>Hyperlink("https://www.diodes.com/part/view/PI6CFGL401B","PI6CFGL401B")</f>
        <v>PI6CFGL401B</v>
      </c>
      <c r="D15" t="s">
        <v>61</v>
      </c>
      <c r="E15" t="s">
        <v>24</v>
      </c>
      <c r="F15">
        <v>3.3</v>
      </c>
      <c r="G15" t="s">
        <v>32</v>
      </c>
      <c r="H15">
        <v>50</v>
      </c>
      <c r="I15">
        <v>100</v>
      </c>
      <c r="J15" t="s">
        <v>33</v>
      </c>
      <c r="K15" t="s">
        <v>27</v>
      </c>
      <c r="L15">
        <v>4</v>
      </c>
      <c r="M15" t="s">
        <v>20</v>
      </c>
      <c r="N15" t="s">
        <v>28</v>
      </c>
      <c r="O15" t="s">
        <v>62</v>
      </c>
    </row>
    <row r="16" spans="1:15">
      <c r="A16" t="s">
        <v>63</v>
      </c>
      <c r="B16" s="2" t="str">
        <f>Hyperlink("https://www.diodes.com/datasheet/download/PI6CFGL402B.pdf")</f>
        <v>https://www.diodes.com/datasheet/download/PI6CFGL402B.pdf</v>
      </c>
      <c r="C16" t="str">
        <f>Hyperlink("https://www.diodes.com/part/view/PI6CFGL402B","PI6CFGL402B")</f>
        <v>PI6CFGL402B</v>
      </c>
      <c r="D16" t="s">
        <v>54</v>
      </c>
      <c r="E16" t="s">
        <v>24</v>
      </c>
      <c r="F16">
        <v>3.3</v>
      </c>
      <c r="G16" t="s">
        <v>32</v>
      </c>
      <c r="H16">
        <v>50</v>
      </c>
      <c r="I16">
        <v>100</v>
      </c>
      <c r="J16" t="s">
        <v>33</v>
      </c>
      <c r="K16" t="s">
        <v>34</v>
      </c>
      <c r="L16">
        <v>4</v>
      </c>
      <c r="M16" t="s">
        <v>20</v>
      </c>
      <c r="N16" t="s">
        <v>28</v>
      </c>
      <c r="O16" t="s">
        <v>52</v>
      </c>
    </row>
    <row r="17" spans="1:15">
      <c r="A17" t="s">
        <v>64</v>
      </c>
      <c r="B17" s="2" t="str">
        <f>Hyperlink("https://www.diodes.com/datasheet/download/PI6CFGL601B.pdf")</f>
        <v>https://www.diodes.com/datasheet/download/PI6CFGL601B.pdf</v>
      </c>
      <c r="C17" t="str">
        <f>Hyperlink("https://www.diodes.com/part/view/PI6CFGL601B","PI6CFGL601B")</f>
        <v>PI6CFGL601B</v>
      </c>
      <c r="D17" t="s">
        <v>65</v>
      </c>
      <c r="E17" t="s">
        <v>24</v>
      </c>
      <c r="F17">
        <v>3.3</v>
      </c>
      <c r="G17" t="s">
        <v>32</v>
      </c>
      <c r="H17">
        <v>50</v>
      </c>
      <c r="I17">
        <v>100</v>
      </c>
      <c r="J17" t="s">
        <v>33</v>
      </c>
      <c r="K17" t="s">
        <v>34</v>
      </c>
      <c r="L17">
        <v>6</v>
      </c>
      <c r="M17" t="s">
        <v>20</v>
      </c>
      <c r="N17" t="s">
        <v>28</v>
      </c>
      <c r="O17" t="s">
        <v>62</v>
      </c>
    </row>
    <row r="18" spans="1:15">
      <c r="A18" t="s">
        <v>66</v>
      </c>
      <c r="B18" s="2" t="str">
        <f>Hyperlink("https://www.diodes.com/datasheet/download/PI6CG15401.pdf")</f>
        <v>https://www.diodes.com/datasheet/download/PI6CG15401.pdf</v>
      </c>
      <c r="C18" t="str">
        <f>Hyperlink("https://www.diodes.com/part/view/PI6CG15401","PI6CG15401")</f>
        <v>PI6CG15401</v>
      </c>
      <c r="D18" t="s">
        <v>67</v>
      </c>
      <c r="E18" t="s">
        <v>24</v>
      </c>
      <c r="F18">
        <v>1.5</v>
      </c>
      <c r="G18" t="s">
        <v>68</v>
      </c>
      <c r="H18">
        <v>50</v>
      </c>
      <c r="I18">
        <v>100</v>
      </c>
      <c r="J18" t="s">
        <v>33</v>
      </c>
      <c r="K18" t="s">
        <v>69</v>
      </c>
      <c r="L18">
        <v>4</v>
      </c>
      <c r="M18" t="s">
        <v>20</v>
      </c>
      <c r="N18" t="s">
        <v>28</v>
      </c>
      <c r="O18" t="s">
        <v>62</v>
      </c>
    </row>
    <row r="19" spans="1:15">
      <c r="A19" t="s">
        <v>70</v>
      </c>
      <c r="B19" s="2" t="str">
        <f>Hyperlink("https://www.diodes.com/datasheet/download/PI6CG18201.pdf")</f>
        <v>https://www.diodes.com/datasheet/download/PI6CG18201.pdf</v>
      </c>
      <c r="C19" t="str">
        <f>Hyperlink("https://www.diodes.com/part/view/PI6CG18201","PI6CG18201")</f>
        <v>PI6CG18201</v>
      </c>
      <c r="D19" t="s">
        <v>71</v>
      </c>
      <c r="E19" t="s">
        <v>24</v>
      </c>
      <c r="F19">
        <v>1.8</v>
      </c>
      <c r="G19" t="s">
        <v>68</v>
      </c>
      <c r="H19">
        <v>50</v>
      </c>
      <c r="I19">
        <v>100</v>
      </c>
      <c r="J19" t="s">
        <v>33</v>
      </c>
      <c r="K19" t="s">
        <v>69</v>
      </c>
      <c r="L19">
        <v>2</v>
      </c>
      <c r="M19" t="s">
        <v>20</v>
      </c>
      <c r="N19" t="s">
        <v>28</v>
      </c>
    </row>
    <row r="20" spans="1:15">
      <c r="A20" t="s">
        <v>72</v>
      </c>
      <c r="B20" s="2" t="str">
        <f>Hyperlink("https://www.diodes.com/datasheet/download/PI6CG18401.pdf")</f>
        <v>https://www.diodes.com/datasheet/download/PI6CG18401.pdf</v>
      </c>
      <c r="C20" t="str">
        <f>Hyperlink("https://www.diodes.com/part/view/PI6CG18401","PI6CG18401")</f>
        <v>PI6CG18401</v>
      </c>
      <c r="D20" t="s">
        <v>73</v>
      </c>
      <c r="E20" t="s">
        <v>24</v>
      </c>
      <c r="F20">
        <v>1.8</v>
      </c>
      <c r="G20" t="s">
        <v>68</v>
      </c>
      <c r="H20">
        <v>50</v>
      </c>
      <c r="I20">
        <v>100</v>
      </c>
      <c r="J20" t="s">
        <v>33</v>
      </c>
      <c r="K20" t="s">
        <v>69</v>
      </c>
      <c r="L20">
        <v>4</v>
      </c>
      <c r="M20" t="s">
        <v>20</v>
      </c>
      <c r="N20" t="s">
        <v>28</v>
      </c>
      <c r="O20" t="s">
        <v>62</v>
      </c>
    </row>
    <row r="21" spans="1:15">
      <c r="A21" t="s">
        <v>74</v>
      </c>
      <c r="B21" s="2" t="str">
        <f>Hyperlink("https://www.diodes.com/datasheet/download/PI6CG18801.pdf")</f>
        <v>https://www.diodes.com/datasheet/download/PI6CG18801.pdf</v>
      </c>
      <c r="C21" t="str">
        <f>Hyperlink("https://www.diodes.com/part/view/PI6CG18801","PI6CG18801")</f>
        <v>PI6CG18801</v>
      </c>
      <c r="D21" t="s">
        <v>75</v>
      </c>
      <c r="E21" t="s">
        <v>24</v>
      </c>
      <c r="F21">
        <v>1.8</v>
      </c>
      <c r="G21" t="s">
        <v>68</v>
      </c>
      <c r="H21">
        <v>50</v>
      </c>
      <c r="I21">
        <v>100</v>
      </c>
      <c r="J21" t="s">
        <v>33</v>
      </c>
      <c r="K21" t="s">
        <v>69</v>
      </c>
      <c r="L21">
        <v>8</v>
      </c>
      <c r="M21" t="s">
        <v>20</v>
      </c>
      <c r="N21" t="s">
        <v>28</v>
      </c>
    </row>
    <row r="22" spans="1:15">
      <c r="A22" t="s">
        <v>76</v>
      </c>
      <c r="B22" s="2" t="str">
        <f>Hyperlink("https://www.diodes.com/datasheet/download/PI6CXG06F62a.pdf")</f>
        <v>https://www.diodes.com/datasheet/download/PI6CXG06F62a.pdf</v>
      </c>
      <c r="C22" t="str">
        <f>Hyperlink("https://www.diodes.com/part/view/PI6CXG06F62a","PI6CXG06F62a")</f>
        <v>PI6CXG06F62a</v>
      </c>
      <c r="D22" t="s">
        <v>77</v>
      </c>
      <c r="E22" t="s">
        <v>24</v>
      </c>
      <c r="F22" t="s">
        <v>78</v>
      </c>
      <c r="G22">
        <v>0.15</v>
      </c>
      <c r="H22">
        <v>40</v>
      </c>
      <c r="I22">
        <v>156.25</v>
      </c>
      <c r="K22" t="s">
        <v>79</v>
      </c>
      <c r="L22">
        <v>6</v>
      </c>
      <c r="M22" t="s">
        <v>20</v>
      </c>
      <c r="N22" t="s">
        <v>28</v>
      </c>
    </row>
  </sheetData>
  <autoFilter ref="A1:O22"/>
  <hyperlinks>
    <hyperlink ref="C2" r:id="rId_hyperlink_1" tooltip="PI6C4511" display="PI6C4511"/>
    <hyperlink ref="B3" r:id="rId_hyperlink_2" tooltip="https://www.diodes.com/datasheet/download/PI6C49003A.pdf" display="https://www.diodes.com/datasheet/download/PI6C49003A.pdf"/>
    <hyperlink ref="C3" r:id="rId_hyperlink_3" tooltip="PI6C49003A" display="PI6C49003A"/>
    <hyperlink ref="B4" r:id="rId_hyperlink_4" tooltip="https://www.diodes.com/datasheet/download/PI6C557-01B.pdf" display="https://www.diodes.com/datasheet/download/PI6C557-01B.pdf"/>
    <hyperlink ref="C4" r:id="rId_hyperlink_5" tooltip="PI6C557-01B" display="PI6C557-01B"/>
    <hyperlink ref="B5" r:id="rId_hyperlink_6" tooltip="https://www.diodes.com/datasheet/download/PI6C557-01BQ.pdf" display="https://www.diodes.com/datasheet/download/PI6C557-01BQ.pdf"/>
    <hyperlink ref="C5" r:id="rId_hyperlink_7" tooltip="PI6C557-01BQ" display="PI6C557-01BQ"/>
    <hyperlink ref="B6" r:id="rId_hyperlink_8" tooltip="https://www.diodes.com/datasheet/download/PI6C557-03.pdf" display="https://www.diodes.com/datasheet/download/PI6C557-03.pdf"/>
    <hyperlink ref="C6" r:id="rId_hyperlink_9" tooltip="PI6C557-03" display="PI6C557-03"/>
    <hyperlink ref="B7" r:id="rId_hyperlink_10" tooltip="https://www.diodes.com/datasheet/download/PI6C557-03A.pdf" display="https://www.diodes.com/datasheet/download/PI6C557-03A.pdf"/>
    <hyperlink ref="C7" r:id="rId_hyperlink_11" tooltip="PI6C557-03A" display="PI6C557-03A"/>
    <hyperlink ref="B8" r:id="rId_hyperlink_12" tooltip="https://www.diodes.com/datasheet/download/PI6C557-03AQ.pdf" display="https://www.diodes.com/datasheet/download/PI6C557-03AQ.pdf"/>
    <hyperlink ref="C8" r:id="rId_hyperlink_13" tooltip="PI6C557-03AQ" display="PI6C557-03AQ"/>
    <hyperlink ref="B9" r:id="rId_hyperlink_14" tooltip="https://www.diodes.com/datasheet/download/PI6C557-03B.pdf" display="https://www.diodes.com/datasheet/download/PI6C557-03B.pdf"/>
    <hyperlink ref="C9" r:id="rId_hyperlink_15" tooltip="PI6C557-03B" display="PI6C557-03B"/>
    <hyperlink ref="B10" r:id="rId_hyperlink_16" tooltip="https://www.diodes.com/datasheet/download/PI6C557-05.pdf" display="https://www.diodes.com/datasheet/download/PI6C557-05.pdf"/>
    <hyperlink ref="C10" r:id="rId_hyperlink_17" tooltip="PI6C557-05" display="PI6C557-05"/>
    <hyperlink ref="B11" r:id="rId_hyperlink_18" tooltip="https://www.diodes.com/datasheet/download/PI6C557-05B.pdf" display="https://www.diodes.com/datasheet/download/PI6C557-05B.pdf"/>
    <hyperlink ref="C11" r:id="rId_hyperlink_19" tooltip="PI6C557-05B" display="PI6C557-05B"/>
    <hyperlink ref="B12" r:id="rId_hyperlink_20" tooltip="https://www.diodes.com/datasheet/download/PI6C557-05Q.pdf" display="https://www.diodes.com/datasheet/download/PI6C557-05Q.pdf"/>
    <hyperlink ref="C12" r:id="rId_hyperlink_21" tooltip="PI6C557-05Q" display="PI6C557-05Q"/>
    <hyperlink ref="B13" r:id="rId_hyperlink_22" tooltip="https://www.diodes.com/datasheet/download/PI6CFGL201B.pdf" display="https://www.diodes.com/datasheet/download/PI6CFGL201B.pdf"/>
    <hyperlink ref="C13" r:id="rId_hyperlink_23" tooltip="PI6CFGL201B" display="PI6CFGL201B"/>
    <hyperlink ref="B14" r:id="rId_hyperlink_24" tooltip="https://www.diodes.com/datasheet/download/PI6CFGL202B.pdf" display="https://www.diodes.com/datasheet/download/PI6CFGL202B.pdf"/>
    <hyperlink ref="C14" r:id="rId_hyperlink_25" tooltip="PI6CFGL202B" display="PI6CFGL202B"/>
    <hyperlink ref="B15" r:id="rId_hyperlink_26" tooltip="https://www.diodes.com/datasheet/download/PI6CFGL401B.pdf" display="https://www.diodes.com/datasheet/download/PI6CFGL401B.pdf"/>
    <hyperlink ref="C15" r:id="rId_hyperlink_27" tooltip="PI6CFGL401B" display="PI6CFGL401B"/>
    <hyperlink ref="B16" r:id="rId_hyperlink_28" tooltip="https://www.diodes.com/datasheet/download/PI6CFGL402B.pdf" display="https://www.diodes.com/datasheet/download/PI6CFGL402B.pdf"/>
    <hyperlink ref="C16" r:id="rId_hyperlink_29" tooltip="PI6CFGL402B" display="PI6CFGL402B"/>
    <hyperlink ref="B17" r:id="rId_hyperlink_30" tooltip="https://www.diodes.com/datasheet/download/PI6CFGL601B.pdf" display="https://www.diodes.com/datasheet/download/PI6CFGL601B.pdf"/>
    <hyperlink ref="C17" r:id="rId_hyperlink_31" tooltip="PI6CFGL601B" display="PI6CFGL601B"/>
    <hyperlink ref="B18" r:id="rId_hyperlink_32" tooltip="https://www.diodes.com/datasheet/download/PI6CG15401.pdf" display="https://www.diodes.com/datasheet/download/PI6CG15401.pdf"/>
    <hyperlink ref="C18" r:id="rId_hyperlink_33" tooltip="PI6CG15401" display="PI6CG15401"/>
    <hyperlink ref="B19" r:id="rId_hyperlink_34" tooltip="https://www.diodes.com/datasheet/download/PI6CG18201.pdf" display="https://www.diodes.com/datasheet/download/PI6CG18201.pdf"/>
    <hyperlink ref="C19" r:id="rId_hyperlink_35" tooltip="PI6CG18201" display="PI6CG18201"/>
    <hyperlink ref="B20" r:id="rId_hyperlink_36" tooltip="https://www.diodes.com/datasheet/download/PI6CG18401.pdf" display="https://www.diodes.com/datasheet/download/PI6CG18401.pdf"/>
    <hyperlink ref="C20" r:id="rId_hyperlink_37" tooltip="PI6CG18401" display="PI6CG18401"/>
    <hyperlink ref="B21" r:id="rId_hyperlink_38" tooltip="https://www.diodes.com/datasheet/download/PI6CG18801.pdf" display="https://www.diodes.com/datasheet/download/PI6CG18801.pdf"/>
    <hyperlink ref="C21" r:id="rId_hyperlink_39" tooltip="PI6CG18801" display="PI6CG18801"/>
    <hyperlink ref="B22" r:id="rId_hyperlink_40" tooltip="https://www.diodes.com/datasheet/download/PI6CXG06F62a.pdf" display="https://www.diodes.com/datasheet/download/PI6CXG06F62a.pdf"/>
    <hyperlink ref="C22" r:id="rId_hyperlink_41" tooltip="PI6CXG06F62a" display="PI6CXG06F62a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2025-05-17T22:59:07-05:00</dcterms:created>
  <dcterms:modified xsi:type="dcterms:W3CDTF">2025-05-17T22:59:07-05:00</dcterms:modified>
  <dc:title>Untitled Spreadsheet</dc:title>
  <dc:description/>
  <dc:subject/>
  <cp:keywords/>
  <cp:category/>
</cp:coreProperties>
</file>