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90" windowWidth="19200" windowHeight="11640"/>
  </bookViews>
  <sheets>
    <sheet name="Sheet1" sheetId="1" r:id="rId1"/>
  </sheets>
  <calcPr calcId="162913"/>
</workbook>
</file>

<file path=xl/calcChain.xml><?xml version="1.0" encoding="utf-8"?>
<calcChain xmlns="http://schemas.openxmlformats.org/spreadsheetml/2006/main">
  <c r="C67" i="1" l="1"/>
  <c r="C60" i="1"/>
  <c r="C59" i="1"/>
  <c r="B53" i="1"/>
  <c r="C72" i="1"/>
  <c r="B54" i="1"/>
  <c r="B29" i="1"/>
  <c r="H29" i="1"/>
  <c r="B45" i="1"/>
  <c r="C70" i="1"/>
  <c r="C71" i="1"/>
  <c r="C68" i="1"/>
  <c r="C69" i="1"/>
  <c r="B48" i="1"/>
  <c r="C63" i="1" s="1"/>
  <c r="B33" i="1"/>
  <c r="C66" i="1"/>
  <c r="C64" i="1"/>
  <c r="C62" i="1"/>
  <c r="C61" i="1"/>
  <c r="B31" i="1"/>
  <c r="H38" i="1"/>
  <c r="H22" i="1"/>
  <c r="H25" i="1"/>
  <c r="H34" i="1"/>
  <c r="H27" i="1"/>
  <c r="B39" i="1"/>
  <c r="B41" i="1"/>
  <c r="B51" i="1"/>
  <c r="B55" i="1"/>
  <c r="B56" i="1"/>
  <c r="C65" i="1"/>
</calcChain>
</file>

<file path=xl/sharedStrings.xml><?xml version="1.0" encoding="utf-8"?>
<sst xmlns="http://schemas.openxmlformats.org/spreadsheetml/2006/main" count="144" uniqueCount="113">
  <si>
    <t>Application Specifications</t>
    <phoneticPr fontId="3" type="noConversion"/>
  </si>
  <si>
    <t>Vin(Max)</t>
    <phoneticPr fontId="1" type="noConversion"/>
  </si>
  <si>
    <t>Vin(Min)</t>
    <phoneticPr fontId="1" type="noConversion"/>
  </si>
  <si>
    <t>Vin</t>
    <phoneticPr fontId="1" type="noConversion"/>
  </si>
  <si>
    <t>V</t>
    <phoneticPr fontId="1" type="noConversion"/>
  </si>
  <si>
    <t>Vo</t>
    <phoneticPr fontId="1" type="noConversion"/>
  </si>
  <si>
    <t>Vo(Max)</t>
    <phoneticPr fontId="1" type="noConversion"/>
  </si>
  <si>
    <t>mA</t>
    <phoneticPr fontId="1" type="noConversion"/>
  </si>
  <si>
    <t>Nominal Output voltage</t>
    <phoneticPr fontId="8" type="noConversion"/>
  </si>
  <si>
    <t>%</t>
    <phoneticPr fontId="1" type="noConversion"/>
  </si>
  <si>
    <t>Note:</t>
    <phoneticPr fontId="1" type="noConversion"/>
  </si>
  <si>
    <t>Switching Frequency</t>
    <phoneticPr fontId="3" type="noConversion"/>
  </si>
  <si>
    <t>KΩ</t>
    <phoneticPr fontId="3" type="noConversion"/>
  </si>
  <si>
    <t>Fosc</t>
    <phoneticPr fontId="3" type="noConversion"/>
  </si>
  <si>
    <t>MHz</t>
    <phoneticPr fontId="3" type="noConversion"/>
  </si>
  <si>
    <t>mA</t>
    <phoneticPr fontId="3" type="noConversion"/>
  </si>
  <si>
    <r>
      <t>Note</t>
    </r>
    <r>
      <rPr>
        <sz val="11"/>
        <color indexed="8"/>
        <rFont val="宋体"/>
        <charset val="134"/>
      </rPr>
      <t>：</t>
    </r>
    <phoneticPr fontId="1" type="noConversion"/>
  </si>
  <si>
    <t>Fosc(Min)</t>
    <phoneticPr fontId="3" type="noConversion"/>
  </si>
  <si>
    <t>Fosc(Max)</t>
    <phoneticPr fontId="3" type="noConversion"/>
  </si>
  <si>
    <t>Inductor Section</t>
    <phoneticPr fontId="3" type="noConversion"/>
  </si>
  <si>
    <t>η</t>
    <phoneticPr fontId="3" type="noConversion"/>
  </si>
  <si>
    <r>
      <t>L</t>
    </r>
    <r>
      <rPr>
        <vertAlign val="subscript"/>
        <sz val="11"/>
        <color indexed="8"/>
        <rFont val="Arial"/>
        <family val="2"/>
      </rPr>
      <t>CCM</t>
    </r>
    <r>
      <rPr>
        <sz val="11"/>
        <color indexed="8"/>
        <rFont val="Arial"/>
        <family val="2"/>
      </rPr>
      <t>(min)</t>
    </r>
    <phoneticPr fontId="3" type="noConversion"/>
  </si>
  <si>
    <t>uH</t>
    <phoneticPr fontId="3" type="noConversion"/>
  </si>
  <si>
    <t>Minimum Value of Inductor in CCM</t>
    <phoneticPr fontId="3" type="noConversion"/>
  </si>
  <si>
    <t>A</t>
    <phoneticPr fontId="3" type="noConversion"/>
  </si>
  <si>
    <t>Over Voltage Protection Setting</t>
    <phoneticPr fontId="3" type="noConversion"/>
  </si>
  <si>
    <r>
      <t>Rov</t>
    </r>
    <r>
      <rPr>
        <sz val="9"/>
        <color indexed="8"/>
        <rFont val="Arial"/>
        <family val="2"/>
      </rPr>
      <t>2</t>
    </r>
    <phoneticPr fontId="3" type="noConversion"/>
  </si>
  <si>
    <t>Ω</t>
    <phoneticPr fontId="3" type="noConversion"/>
  </si>
  <si>
    <t>OVP Setting Resistor 1</t>
    <phoneticPr fontId="3" type="noConversion"/>
  </si>
  <si>
    <t>OVP Setting Resistor 2</t>
    <phoneticPr fontId="3" type="noConversion"/>
  </si>
  <si>
    <t>Vout(OVP)</t>
    <phoneticPr fontId="3" type="noConversion"/>
  </si>
  <si>
    <t>V</t>
    <phoneticPr fontId="3" type="noConversion"/>
  </si>
  <si>
    <t xml:space="preserve">Vout OVP Threshold </t>
    <phoneticPr fontId="3" type="noConversion"/>
  </si>
  <si>
    <t>Vovp(TYP)</t>
    <phoneticPr fontId="3" type="noConversion"/>
  </si>
  <si>
    <t>OVP Threshold Voltage</t>
    <phoneticPr fontId="3" type="noConversion"/>
  </si>
  <si>
    <t>LED Current Setting</t>
    <phoneticPr fontId="3" type="noConversion"/>
  </si>
  <si>
    <t xml:space="preserve">Resistor value required to set channel current </t>
    <phoneticPr fontId="3" type="noConversion"/>
  </si>
  <si>
    <t>Device Specification</t>
  </si>
  <si>
    <t>Calculated</t>
  </si>
  <si>
    <t>User Entry</t>
  </si>
  <si>
    <r>
      <t>R</t>
    </r>
    <r>
      <rPr>
        <b/>
        <sz val="8"/>
        <color indexed="9"/>
        <rFont val="Arial"/>
        <family val="2"/>
      </rPr>
      <t>CS</t>
    </r>
    <r>
      <rPr>
        <b/>
        <sz val="12"/>
        <color indexed="9"/>
        <rFont val="Arial"/>
        <family val="2"/>
      </rPr>
      <t xml:space="preserve"> Section</t>
    </r>
    <phoneticPr fontId="3" type="noConversion"/>
  </si>
  <si>
    <t>Vcs</t>
    <phoneticPr fontId="3" type="noConversion"/>
  </si>
  <si>
    <t>Current Limit Threshold Voltage</t>
    <phoneticPr fontId="3" type="noConversion"/>
  </si>
  <si>
    <t>mV</t>
    <phoneticPr fontId="3" type="noConversion"/>
  </si>
  <si>
    <t>Rcs(Max)</t>
    <phoneticPr fontId="3" type="noConversion"/>
  </si>
  <si>
    <t>Rcs</t>
    <phoneticPr fontId="3" type="noConversion"/>
  </si>
  <si>
    <r>
      <t>ΔI</t>
    </r>
    <r>
      <rPr>
        <sz val="9"/>
        <color indexed="8"/>
        <rFont val="Arial"/>
        <family val="2"/>
      </rPr>
      <t>L</t>
    </r>
    <phoneticPr fontId="3" type="noConversion"/>
  </si>
  <si>
    <r>
      <t>I</t>
    </r>
    <r>
      <rPr>
        <sz val="8"/>
        <color indexed="8"/>
        <rFont val="Arial"/>
        <family val="2"/>
      </rPr>
      <t>RMS_ON</t>
    </r>
    <r>
      <rPr>
        <sz val="11"/>
        <color indexed="8"/>
        <rFont val="Arial"/>
        <family val="2"/>
      </rPr>
      <t>²</t>
    </r>
    <phoneticPr fontId="3" type="noConversion"/>
  </si>
  <si>
    <t>A²</t>
    <phoneticPr fontId="3" type="noConversion"/>
  </si>
  <si>
    <r>
      <t>P</t>
    </r>
    <r>
      <rPr>
        <sz val="9"/>
        <color indexed="8"/>
        <rFont val="Arial"/>
        <family val="2"/>
      </rPr>
      <t>RCS</t>
    </r>
    <phoneticPr fontId="3" type="noConversion"/>
  </si>
  <si>
    <t>W</t>
    <phoneticPr fontId="3" type="noConversion"/>
  </si>
  <si>
    <t>L</t>
    <phoneticPr fontId="3" type="noConversion"/>
  </si>
  <si>
    <r>
      <t>Io(Total</t>
    </r>
    <r>
      <rPr>
        <sz val="11"/>
        <color indexed="8"/>
        <rFont val="Arial"/>
        <family val="2"/>
      </rPr>
      <t xml:space="preserve"> Max</t>
    </r>
    <r>
      <rPr>
        <sz val="11"/>
        <color indexed="8"/>
        <rFont val="Arial"/>
        <family val="2"/>
      </rPr>
      <t>)</t>
    </r>
    <phoneticPr fontId="1" type="noConversion"/>
  </si>
  <si>
    <r>
      <t>C</t>
    </r>
    <r>
      <rPr>
        <sz val="11"/>
        <color indexed="8"/>
        <rFont val="Arial"/>
        <family val="2"/>
      </rPr>
      <t>hannels</t>
    </r>
    <phoneticPr fontId="3" type="noConversion"/>
  </si>
  <si>
    <r>
      <t>S</t>
    </r>
    <r>
      <rPr>
        <sz val="11"/>
        <color indexed="8"/>
        <rFont val="Arial"/>
        <family val="2"/>
      </rPr>
      <t>trings</t>
    </r>
    <phoneticPr fontId="3" type="noConversion"/>
  </si>
  <si>
    <r>
      <t>Io</t>
    </r>
    <r>
      <rPr>
        <sz val="11"/>
        <color indexed="8"/>
        <rFont val="Arial"/>
        <family val="2"/>
      </rPr>
      <t>(Total)</t>
    </r>
    <phoneticPr fontId="1" type="noConversion"/>
  </si>
  <si>
    <t>Channel Current Setting:</t>
    <phoneticPr fontId="3" type="noConversion"/>
  </si>
  <si>
    <t>Frequency Setting:</t>
    <phoneticPr fontId="3" type="noConversion"/>
  </si>
  <si>
    <t>Output Current per Channel :</t>
    <phoneticPr fontId="3" type="noConversion"/>
  </si>
  <si>
    <t>Output Voltage:</t>
    <phoneticPr fontId="1" type="noConversion"/>
  </si>
  <si>
    <t>Rov1</t>
    <phoneticPr fontId="3" type="noConversion"/>
  </si>
  <si>
    <t>Rov2</t>
    <phoneticPr fontId="3" type="noConversion"/>
  </si>
  <si>
    <t>OCP Setting:</t>
    <phoneticPr fontId="1" type="noConversion"/>
  </si>
  <si>
    <t>Strings</t>
    <phoneticPr fontId="1" type="noConversion"/>
  </si>
  <si>
    <t>A</t>
    <phoneticPr fontId="1" type="noConversion"/>
  </si>
  <si>
    <t>kΩ</t>
    <phoneticPr fontId="1" type="noConversion"/>
  </si>
  <si>
    <t>Ω</t>
    <phoneticPr fontId="1" type="noConversion"/>
  </si>
  <si>
    <r>
      <t>R</t>
    </r>
    <r>
      <rPr>
        <vertAlign val="subscript"/>
        <sz val="11"/>
        <color indexed="8"/>
        <rFont val="Arial"/>
        <family val="2"/>
      </rPr>
      <t>RT</t>
    </r>
    <phoneticPr fontId="3" type="noConversion"/>
  </si>
  <si>
    <r>
      <t>Rov</t>
    </r>
    <r>
      <rPr>
        <sz val="9"/>
        <color indexed="8"/>
        <rFont val="Arial"/>
        <family val="2"/>
      </rPr>
      <t>1</t>
    </r>
    <phoneticPr fontId="1" type="noConversion"/>
  </si>
  <si>
    <t>OVP Setting:</t>
    <phoneticPr fontId="1" type="noConversion"/>
  </si>
  <si>
    <t>V</t>
    <phoneticPr fontId="1" type="noConversion"/>
  </si>
  <si>
    <t>Input Voltage:</t>
    <phoneticPr fontId="1" type="noConversion"/>
  </si>
  <si>
    <t>Vin</t>
    <phoneticPr fontId="1" type="noConversion"/>
  </si>
  <si>
    <t>OCP Threshold</t>
    <phoneticPr fontId="1" type="noConversion"/>
  </si>
  <si>
    <r>
      <t>I</t>
    </r>
    <r>
      <rPr>
        <sz val="9"/>
        <color indexed="8"/>
        <rFont val="Arial"/>
        <family val="2"/>
      </rPr>
      <t>OCP</t>
    </r>
    <phoneticPr fontId="1" type="noConversion"/>
  </si>
  <si>
    <r>
      <t>I</t>
    </r>
    <r>
      <rPr>
        <sz val="9"/>
        <color indexed="9"/>
        <rFont val="Arial"/>
        <family val="2"/>
      </rPr>
      <t>OCP</t>
    </r>
    <phoneticPr fontId="1" type="noConversion"/>
  </si>
  <si>
    <t>LED Channel Current</t>
    <phoneticPr fontId="3" type="noConversion"/>
  </si>
  <si>
    <t>Final Spec</t>
    <phoneticPr fontId="1" type="noConversion"/>
  </si>
  <si>
    <r>
      <t>Rcs</t>
    </r>
    <r>
      <rPr>
        <sz val="11"/>
        <color indexed="8"/>
        <rFont val="Arial"/>
        <family val="2"/>
      </rPr>
      <t xml:space="preserve"> Se</t>
    </r>
    <r>
      <rPr>
        <sz val="11"/>
        <color indexed="8"/>
        <rFont val="Arial"/>
        <family val="2"/>
      </rPr>
      <t>le</t>
    </r>
    <r>
      <rPr>
        <sz val="11"/>
        <color indexed="8"/>
        <rFont val="Arial"/>
        <family val="2"/>
      </rPr>
      <t>ction</t>
    </r>
    <phoneticPr fontId="3" type="noConversion"/>
  </si>
  <si>
    <t>Number of LED Strings</t>
    <phoneticPr fontId="1" type="noConversion"/>
  </si>
  <si>
    <t>Actual Value selected</t>
    <phoneticPr fontId="3" type="noConversion"/>
  </si>
  <si>
    <t>Actual Resistor Value selected</t>
    <phoneticPr fontId="3" type="noConversion"/>
  </si>
  <si>
    <t xml:space="preserve">Maximum Resistor Value required to set cycle by cycle current limit </t>
    <phoneticPr fontId="3" type="noConversion"/>
  </si>
  <si>
    <t>Maximum Input Voltage</t>
    <phoneticPr fontId="3" type="noConversion"/>
  </si>
  <si>
    <t>Minimum Input Voltage</t>
    <phoneticPr fontId="3" type="noConversion"/>
  </si>
  <si>
    <t>Maximum Total Output Current</t>
    <phoneticPr fontId="1" type="noConversion"/>
  </si>
  <si>
    <t>Peak Inductor Current</t>
    <phoneticPr fontId="3" type="noConversion"/>
  </si>
  <si>
    <t>Channels:</t>
    <phoneticPr fontId="1" type="noConversion"/>
  </si>
  <si>
    <r>
      <t>I</t>
    </r>
    <r>
      <rPr>
        <sz val="9"/>
        <color indexed="8"/>
        <rFont val="Arial"/>
        <family val="2"/>
      </rPr>
      <t>LED</t>
    </r>
    <phoneticPr fontId="3" type="noConversion"/>
  </si>
  <si>
    <r>
      <t>I</t>
    </r>
    <r>
      <rPr>
        <sz val="9"/>
        <color indexed="9"/>
        <rFont val="Arial"/>
        <family val="2"/>
      </rPr>
      <t>LED</t>
    </r>
    <phoneticPr fontId="3" type="noConversion"/>
  </si>
  <si>
    <r>
      <t>I</t>
    </r>
    <r>
      <rPr>
        <sz val="9"/>
        <color indexed="9"/>
        <rFont val="Arial"/>
        <family val="2"/>
      </rPr>
      <t>Lpeak</t>
    </r>
    <phoneticPr fontId="3" type="noConversion"/>
  </si>
  <si>
    <r>
      <t>I</t>
    </r>
    <r>
      <rPr>
        <sz val="9"/>
        <color indexed="8"/>
        <rFont val="Arial"/>
        <family val="2"/>
      </rPr>
      <t>L</t>
    </r>
    <r>
      <rPr>
        <sz val="11"/>
        <color indexed="8"/>
        <rFont val="Arial"/>
        <family val="2"/>
      </rPr>
      <t>peak</t>
    </r>
    <phoneticPr fontId="3" type="noConversion"/>
  </si>
  <si>
    <r>
      <t>R</t>
    </r>
    <r>
      <rPr>
        <sz val="9"/>
        <color indexed="9"/>
        <rFont val="Arial"/>
        <family val="2"/>
      </rPr>
      <t>RT</t>
    </r>
    <phoneticPr fontId="3" type="noConversion"/>
  </si>
  <si>
    <r>
      <t>R</t>
    </r>
    <r>
      <rPr>
        <sz val="9"/>
        <color indexed="8"/>
        <rFont val="Arial"/>
        <family val="2"/>
      </rPr>
      <t>ISET</t>
    </r>
    <phoneticPr fontId="3" type="noConversion"/>
  </si>
  <si>
    <r>
      <t>R</t>
    </r>
    <r>
      <rPr>
        <sz val="9"/>
        <color indexed="9"/>
        <rFont val="Arial"/>
        <family val="2"/>
      </rPr>
      <t>ISET</t>
    </r>
    <phoneticPr fontId="3" type="noConversion"/>
  </si>
  <si>
    <t>Inductor Value:</t>
    <phoneticPr fontId="3" type="noConversion"/>
  </si>
  <si>
    <t>Peak Inductor Current:</t>
    <phoneticPr fontId="3" type="noConversion"/>
  </si>
  <si>
    <t>Fosc</t>
    <phoneticPr fontId="3" type="noConversion"/>
  </si>
  <si>
    <r>
      <t>M</t>
    </r>
    <r>
      <rPr>
        <sz val="11"/>
        <color indexed="8"/>
        <rFont val="Arial"/>
        <family val="2"/>
      </rPr>
      <t>Hz</t>
    </r>
    <phoneticPr fontId="3" type="noConversion"/>
  </si>
  <si>
    <t>Nominal Total Output current</t>
    <phoneticPr fontId="8" type="noConversion"/>
  </si>
  <si>
    <t>Switching Duty Cycle</t>
    <phoneticPr fontId="1" type="noConversion"/>
  </si>
  <si>
    <r>
      <t>D</t>
    </r>
    <r>
      <rPr>
        <sz val="10"/>
        <color indexed="8"/>
        <rFont val="Arial"/>
        <family val="2"/>
      </rPr>
      <t>esired Switching Frequency</t>
    </r>
    <phoneticPr fontId="3" type="noConversion"/>
  </si>
  <si>
    <r>
      <t>D</t>
    </r>
    <r>
      <rPr>
        <sz val="11"/>
        <color indexed="8"/>
        <rFont val="Arial"/>
        <family val="2"/>
      </rPr>
      <t>uty</t>
    </r>
    <phoneticPr fontId="1" type="noConversion"/>
  </si>
  <si>
    <t>Power on Resistor of RCS</t>
    <phoneticPr fontId="3" type="noConversion"/>
  </si>
  <si>
    <t>Ripple of Inductor Current</t>
    <phoneticPr fontId="3" type="noConversion"/>
  </si>
  <si>
    <t xml:space="preserve">Resistor value required to set switching frequency </t>
    <phoneticPr fontId="1" type="noConversion"/>
  </si>
  <si>
    <t>Desired Efficiency</t>
    <phoneticPr fontId="3" type="noConversion"/>
  </si>
  <si>
    <t>Nominal Input Voltage</t>
    <phoneticPr fontId="8" type="noConversion"/>
  </si>
  <si>
    <t>Minimum Switching Frequency</t>
    <phoneticPr fontId="3" type="noConversion"/>
  </si>
  <si>
    <t>Maximum Switching Frequency</t>
    <phoneticPr fontId="3" type="noConversion"/>
  </si>
  <si>
    <t>AL3069 Specifications</t>
    <phoneticPr fontId="3" type="noConversion"/>
  </si>
  <si>
    <t>AL3069 Design Calculator</t>
    <phoneticPr fontId="3" type="noConversion"/>
  </si>
  <si>
    <t>Recommended Maximum Output Voltage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</si>
</sst>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0_ "/>
    <numFmt numFmtId="177" formatCode="0.00_ "/>
    <numFmt numFmtId="179" formatCode="0.0000_ "/>
  </numFmts>
  <fonts count="24">
    <font>
      <sz val="11"/>
      <color theme="1"/>
      <name val="Calibri"/>
      <charset val="134"/>
      <scheme val="minor"/>
    </font>
    <font>
      <sz val="9"/>
      <name val="宋体"/>
      <charset val="134"/>
    </font>
    <font>
      <sz val="12"/>
      <color indexed="9"/>
      <name val="Arial"/>
      <family val="2"/>
    </font>
    <font>
      <sz val="9"/>
      <name val="宋体"/>
      <charset val="134"/>
    </font>
    <font>
      <b/>
      <sz val="12"/>
      <color indexed="9"/>
      <name val="Arial"/>
      <family val="2"/>
    </font>
    <font>
      <sz val="12"/>
      <name val="Times New Roman"/>
      <family val="1"/>
    </font>
    <font>
      <sz val="11"/>
      <color indexed="8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2"/>
      <name val="Arial"/>
      <family val="2"/>
    </font>
    <font>
      <vertAlign val="subscript"/>
      <sz val="11"/>
      <color indexed="8"/>
      <name val="Arial"/>
      <family val="2"/>
    </font>
    <font>
      <sz val="11"/>
      <color indexed="8"/>
      <name val="宋体"/>
      <charset val="134"/>
    </font>
    <font>
      <sz val="9"/>
      <color indexed="8"/>
      <name val="Arial"/>
      <family val="2"/>
    </font>
    <font>
      <sz val="8"/>
      <color indexed="8"/>
      <name val="Arial"/>
      <family val="2"/>
    </font>
    <font>
      <b/>
      <sz val="8"/>
      <color indexed="9"/>
      <name val="Arial"/>
      <family val="2"/>
    </font>
    <font>
      <sz val="11"/>
      <color indexed="8"/>
      <name val="Arial Unicode MS"/>
      <family val="2"/>
      <charset val="134"/>
    </font>
    <font>
      <sz val="11"/>
      <color indexed="8"/>
      <name val="Arial"/>
      <family val="2"/>
    </font>
    <font>
      <sz val="10"/>
      <color indexed="8"/>
      <name val="Arial"/>
      <family val="2"/>
    </font>
    <font>
      <sz val="11"/>
      <color indexed="9"/>
      <name val="Arial"/>
      <family val="2"/>
    </font>
    <font>
      <b/>
      <sz val="11"/>
      <color indexed="18"/>
      <name val="Arial"/>
      <family val="2"/>
    </font>
    <font>
      <sz val="11"/>
      <color indexed="9"/>
      <name val="Arial Unicode MS"/>
      <family val="2"/>
      <charset val="134"/>
    </font>
    <font>
      <sz val="9"/>
      <color indexed="9"/>
      <name val="Arial"/>
      <family val="2"/>
    </font>
    <font>
      <b/>
      <sz val="12"/>
      <name val="Arial Unicode MS"/>
      <family val="2"/>
      <charset val="134"/>
    </font>
    <font>
      <b/>
      <sz val="11"/>
      <color indexed="9"/>
      <name val="Arial Unicode MS"/>
      <family val="2"/>
      <charset val="136"/>
    </font>
  </fonts>
  <fills count="10">
    <fill>
      <patternFill patternType="none"/>
    </fill>
    <fill>
      <patternFill patternType="gray125"/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rgb="FFFF808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0">
    <xf numFmtId="0" fontId="0" fillId="0" borderId="0" xfId="0">
      <alignment vertical="center"/>
    </xf>
    <xf numFmtId="0" fontId="15" fillId="0" borderId="0" xfId="0" applyFont="1">
      <alignment vertical="center"/>
    </xf>
    <xf numFmtId="0" fontId="15" fillId="2" borderId="0" xfId="0" applyFont="1" applyFill="1">
      <alignment vertical="center"/>
    </xf>
    <xf numFmtId="0" fontId="15" fillId="3" borderId="0" xfId="0" applyFont="1" applyFill="1">
      <alignment vertical="center"/>
    </xf>
    <xf numFmtId="0" fontId="15" fillId="4" borderId="0" xfId="0" applyFont="1" applyFill="1">
      <alignment vertical="center"/>
    </xf>
    <xf numFmtId="0" fontId="2" fillId="0" borderId="0" xfId="0" applyFont="1" applyFill="1" applyAlignment="1"/>
    <xf numFmtId="0" fontId="4" fillId="4" borderId="0" xfId="0" applyFont="1" applyFill="1" applyAlignment="1"/>
    <xf numFmtId="0" fontId="5" fillId="4" borderId="0" xfId="0" applyFont="1" applyFill="1" applyAlignment="1"/>
    <xf numFmtId="0" fontId="4" fillId="2" borderId="0" xfId="0" applyFont="1" applyFill="1" applyAlignment="1"/>
    <xf numFmtId="0" fontId="5" fillId="2" borderId="0" xfId="0" applyFont="1" applyFill="1" applyAlignment="1"/>
    <xf numFmtId="0" fontId="16" fillId="0" borderId="0" xfId="0" applyFont="1">
      <alignment vertical="center"/>
    </xf>
    <xf numFmtId="0" fontId="7" fillId="0" borderId="0" xfId="0" applyFont="1" applyFill="1" applyAlignment="1"/>
    <xf numFmtId="0" fontId="9" fillId="0" borderId="0" xfId="0" applyFont="1" applyAlignment="1"/>
    <xf numFmtId="0" fontId="17" fillId="0" borderId="0" xfId="0" applyFont="1">
      <alignment vertical="center"/>
    </xf>
    <xf numFmtId="0" fontId="16" fillId="4" borderId="0" xfId="0" applyFont="1" applyFill="1">
      <alignment vertical="center"/>
    </xf>
    <xf numFmtId="0" fontId="17" fillId="5" borderId="0" xfId="0" applyFont="1" applyFill="1" applyAlignment="1"/>
    <xf numFmtId="0" fontId="17" fillId="0" borderId="0" xfId="0" applyFont="1" applyAlignment="1"/>
    <xf numFmtId="0" fontId="17" fillId="6" borderId="0" xfId="0" applyFont="1" applyFill="1" applyAlignment="1" applyProtection="1"/>
    <xf numFmtId="0" fontId="16" fillId="6" borderId="0" xfId="0" applyFont="1" applyFill="1">
      <alignment vertical="center"/>
    </xf>
    <xf numFmtId="0" fontId="17" fillId="7" borderId="0" xfId="0" applyFont="1" applyFill="1" applyAlignment="1"/>
    <xf numFmtId="0" fontId="16" fillId="5" borderId="0" xfId="0" applyFont="1" applyFill="1">
      <alignment vertical="center"/>
    </xf>
    <xf numFmtId="0" fontId="16" fillId="7" borderId="0" xfId="0" applyFont="1" applyFill="1">
      <alignment vertical="center"/>
    </xf>
    <xf numFmtId="179" fontId="16" fillId="7" borderId="0" xfId="0" applyNumberFormat="1" applyFont="1" applyFill="1">
      <alignment vertical="center"/>
    </xf>
    <xf numFmtId="176" fontId="16" fillId="7" borderId="0" xfId="0" applyNumberFormat="1" applyFont="1" applyFill="1">
      <alignment vertical="center"/>
    </xf>
    <xf numFmtId="0" fontId="16" fillId="6" borderId="0" xfId="0" applyFont="1" applyFill="1" applyProtection="1">
      <alignment vertical="center"/>
      <protection locked="0"/>
    </xf>
    <xf numFmtId="176" fontId="16" fillId="6" borderId="0" xfId="0" applyNumberFormat="1" applyFont="1" applyFill="1" applyProtection="1">
      <alignment vertical="center"/>
      <protection locked="0"/>
    </xf>
    <xf numFmtId="0" fontId="6" fillId="4" borderId="1" xfId="0" applyFont="1" applyFill="1" applyBorder="1">
      <alignment vertical="center"/>
    </xf>
    <xf numFmtId="0" fontId="18" fillId="4" borderId="1" xfId="0" applyFont="1" applyFill="1" applyBorder="1">
      <alignment vertical="center"/>
    </xf>
    <xf numFmtId="0" fontId="17" fillId="0" borderId="0" xfId="0" applyFont="1" applyFill="1" applyAlignment="1"/>
    <xf numFmtId="0" fontId="16" fillId="4" borderId="1" xfId="0" applyFont="1" applyFill="1" applyBorder="1">
      <alignment vertical="center"/>
    </xf>
    <xf numFmtId="0" fontId="19" fillId="4" borderId="1" xfId="0" applyFont="1" applyFill="1" applyBorder="1">
      <alignment vertical="center"/>
    </xf>
    <xf numFmtId="176" fontId="19" fillId="4" borderId="1" xfId="0" applyNumberFormat="1" applyFont="1" applyFill="1" applyBorder="1">
      <alignment vertical="center"/>
    </xf>
    <xf numFmtId="179" fontId="19" fillId="4" borderId="1" xfId="0" applyNumberFormat="1" applyFont="1" applyFill="1" applyBorder="1">
      <alignment vertical="center"/>
    </xf>
    <xf numFmtId="0" fontId="20" fillId="4" borderId="1" xfId="0" applyFont="1" applyFill="1" applyBorder="1" applyAlignment="1">
      <alignment horizontal="left" vertical="center"/>
    </xf>
    <xf numFmtId="0" fontId="0" fillId="0" borderId="0" xfId="0">
      <alignment vertical="center"/>
    </xf>
    <xf numFmtId="0" fontId="16" fillId="9" borderId="0" xfId="0" applyFont="1" applyFill="1">
      <alignment vertical="center"/>
    </xf>
    <xf numFmtId="0" fontId="6" fillId="0" borderId="0" xfId="0" applyFont="1">
      <alignment vertical="center"/>
    </xf>
    <xf numFmtId="0" fontId="6" fillId="9" borderId="0" xfId="0" applyFont="1" applyFill="1">
      <alignment vertical="center"/>
    </xf>
    <xf numFmtId="0" fontId="0" fillId="0" borderId="0" xfId="0">
      <alignment vertical="center"/>
    </xf>
    <xf numFmtId="0" fontId="22" fillId="8" borderId="1" xfId="0" applyFont="1" applyFill="1" applyBorder="1" applyAlignment="1">
      <alignment horizontal="center" vertical="center"/>
    </xf>
    <xf numFmtId="0" fontId="23" fillId="8" borderId="1" xfId="0" applyFont="1" applyFill="1" applyBorder="1">
      <alignment vertical="center"/>
    </xf>
    <xf numFmtId="0" fontId="16" fillId="0" borderId="0" xfId="0" applyFont="1" applyFill="1">
      <alignment vertical="center"/>
    </xf>
    <xf numFmtId="0" fontId="6" fillId="6" borderId="0" xfId="0" applyFont="1" applyFill="1">
      <alignment vertical="center"/>
    </xf>
    <xf numFmtId="177" fontId="19" fillId="4" borderId="1" xfId="0" applyNumberFormat="1" applyFont="1" applyFill="1" applyBorder="1">
      <alignment vertical="center"/>
    </xf>
    <xf numFmtId="0" fontId="16" fillId="9" borderId="0" xfId="0" applyFont="1" applyFill="1" applyProtection="1">
      <alignment vertical="center"/>
    </xf>
    <xf numFmtId="177" fontId="16" fillId="7" borderId="0" xfId="0" applyNumberFormat="1" applyFont="1" applyFill="1" applyProtection="1">
      <alignment vertical="center"/>
    </xf>
    <xf numFmtId="177" fontId="16" fillId="7" borderId="0" xfId="0" applyNumberFormat="1" applyFont="1" applyFill="1">
      <alignment vertical="center"/>
    </xf>
    <xf numFmtId="0" fontId="16" fillId="6" borderId="0" xfId="0" applyFont="1" applyFill="1" applyProtection="1">
      <alignment vertical="center"/>
    </xf>
    <xf numFmtId="0" fontId="6" fillId="6" borderId="0" xfId="0" applyFont="1" applyFill="1" applyProtection="1">
      <alignment vertical="center"/>
    </xf>
    <xf numFmtId="0" fontId="18" fillId="4" borderId="1" xfId="0" applyFont="1" applyFill="1" applyBorder="1" applyProtection="1">
      <alignment vertical="center"/>
    </xf>
  </cellXfs>
  <cellStyles count="1">
    <cellStyle name="Normal" xfId="0" builtinId="0"/>
  </cellStyles>
  <dxfs count="8">
    <dxf>
      <fill>
        <patternFill>
          <bgColor theme="6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theme="6" tint="0.39994506668294322"/>
        </patternFill>
      </fill>
    </dxf>
    <dxf>
      <fill>
        <patternFill>
          <bgColor theme="3" tint="0.59996337778862885"/>
        </patternFill>
      </fill>
    </dxf>
    <dxf>
      <fill>
        <patternFill>
          <bgColor theme="5" tint="0.39994506668294322"/>
        </patternFill>
      </fill>
    </dxf>
    <dxf>
      <fill>
        <patternFill>
          <bgColor theme="4" tint="0.39994506668294322"/>
        </patternFill>
      </fill>
    </dxf>
    <dxf>
      <fill>
        <patternFill>
          <bgColor theme="5" tint="0.39994506668294322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374650</xdr:colOff>
          <xdr:row>4</xdr:row>
          <xdr:rowOff>44450</xdr:rowOff>
        </xdr:from>
        <xdr:to>
          <xdr:col>4</xdr:col>
          <xdr:colOff>311150</xdr:colOff>
          <xdr:row>18</xdr:row>
          <xdr:rowOff>133350</xdr:rowOff>
        </xdr:to>
        <xdr:sp macro="" textlink="">
          <xdr:nvSpPr>
            <xdr:cNvPr id="1069" name="Object 45" hidden="1">
              <a:extLst>
                <a:ext uri="{63B3BB69-23CF-44E3-9099-C40C66FF867C}">
                  <a14:compatExt spid="_x0000_s10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U890"/>
  <sheetViews>
    <sheetView tabSelected="1" topLeftCell="A40" zoomScale="115" zoomScaleNormal="115" workbookViewId="0">
      <selection activeCell="I53" sqref="I53"/>
    </sheetView>
  </sheetViews>
  <sheetFormatPr defaultRowHeight="14.5"/>
  <cols>
    <col min="1" max="1" width="25.6328125" customWidth="1"/>
    <col min="2" max="2" width="16.08984375" bestFit="1" customWidth="1"/>
    <col min="3" max="3" width="9.6328125" customWidth="1"/>
    <col min="5" max="5" width="15.08984375" customWidth="1"/>
    <col min="6" max="6" width="10.08984375" customWidth="1"/>
    <col min="7" max="7" width="10.26953125" customWidth="1"/>
    <col min="8" max="8" width="10.453125" customWidth="1"/>
    <col min="11" max="11" width="16.36328125" customWidth="1"/>
    <col min="12" max="12" width="9.26953125" customWidth="1"/>
  </cols>
  <sheetData>
    <row r="1" spans="1:20" ht="16.5">
      <c r="A1" s="8" t="s">
        <v>111</v>
      </c>
      <c r="B1" s="9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1"/>
    </row>
    <row r="2" spans="1:20" ht="16.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1"/>
    </row>
    <row r="3" spans="1:20" ht="16.5">
      <c r="A3" s="6" t="s">
        <v>110</v>
      </c>
      <c r="B3" s="7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1"/>
    </row>
    <row r="4" spans="1:20" ht="16.5">
      <c r="A4" s="1"/>
      <c r="C4" s="1"/>
      <c r="D4" s="1"/>
      <c r="E4" s="1"/>
      <c r="F4" s="1"/>
      <c r="G4" s="1"/>
      <c r="H4" s="1"/>
      <c r="I4" s="1"/>
      <c r="N4" s="1"/>
      <c r="O4" s="1"/>
      <c r="P4" s="1"/>
      <c r="Q4" s="1"/>
      <c r="R4" s="1"/>
      <c r="S4" s="1"/>
      <c r="T4" s="1"/>
    </row>
    <row r="5" spans="1:20" ht="16.5">
      <c r="A5" s="1"/>
      <c r="B5" s="1"/>
      <c r="C5" s="1"/>
      <c r="D5" s="1"/>
      <c r="E5" s="1"/>
      <c r="F5" s="1"/>
      <c r="G5" s="1"/>
      <c r="H5" s="1"/>
      <c r="I5" s="1"/>
      <c r="N5" s="1"/>
      <c r="O5" s="1"/>
      <c r="P5" s="1"/>
      <c r="Q5" s="1"/>
      <c r="R5" s="1"/>
      <c r="S5" s="1"/>
      <c r="T5" s="1"/>
    </row>
    <row r="6" spans="1:20" ht="16.5">
      <c r="A6" s="1"/>
      <c r="B6" s="1"/>
      <c r="C6" s="1"/>
      <c r="D6" s="1"/>
      <c r="E6" s="1"/>
      <c r="F6" s="1"/>
      <c r="G6" s="1"/>
      <c r="H6" s="1"/>
      <c r="I6" s="1"/>
      <c r="N6" s="1"/>
      <c r="O6" s="1"/>
      <c r="P6" s="1"/>
      <c r="Q6" s="1"/>
      <c r="R6" s="1"/>
      <c r="S6" s="1"/>
      <c r="T6" s="1"/>
    </row>
    <row r="7" spans="1:20" ht="16.5">
      <c r="A7" s="5"/>
      <c r="B7" s="1"/>
      <c r="C7" s="1"/>
      <c r="D7" s="1"/>
      <c r="E7" s="1"/>
      <c r="F7" s="1"/>
      <c r="G7" s="1"/>
      <c r="H7" s="1"/>
      <c r="I7" s="1"/>
      <c r="N7" s="1"/>
      <c r="O7" s="1"/>
      <c r="P7" s="1"/>
      <c r="Q7" s="1"/>
      <c r="R7" s="1"/>
      <c r="S7" s="1"/>
      <c r="T7" s="1"/>
    </row>
    <row r="8" spans="1:20" ht="16.5">
      <c r="A8" s="5"/>
      <c r="B8" s="1"/>
      <c r="C8" s="1"/>
      <c r="D8" s="1"/>
      <c r="E8" s="1"/>
      <c r="F8" s="1"/>
      <c r="G8" s="1"/>
      <c r="H8" s="1"/>
      <c r="I8" s="1"/>
      <c r="N8" s="1"/>
      <c r="O8" s="1"/>
      <c r="P8" s="1"/>
      <c r="Q8" s="1"/>
      <c r="R8" s="1"/>
      <c r="S8" s="1"/>
      <c r="T8" s="1"/>
    </row>
    <row r="9" spans="1:20" ht="16.5">
      <c r="A9" s="5"/>
      <c r="B9" s="1"/>
      <c r="C9" s="1"/>
      <c r="D9" s="1"/>
      <c r="E9" s="1"/>
      <c r="F9" s="1"/>
      <c r="G9" s="1"/>
      <c r="H9" s="1"/>
      <c r="I9" s="1"/>
      <c r="N9" s="1"/>
      <c r="O9" s="1"/>
      <c r="P9" s="1"/>
      <c r="Q9" s="1"/>
      <c r="R9" s="1"/>
      <c r="S9" s="1"/>
      <c r="T9" s="1"/>
    </row>
    <row r="10" spans="1:20" ht="16.5">
      <c r="A10" s="5"/>
      <c r="B10" s="1"/>
      <c r="C10" s="1"/>
      <c r="D10" s="1"/>
      <c r="E10" s="1"/>
      <c r="F10" s="1"/>
      <c r="G10" s="1"/>
      <c r="I10" s="1"/>
      <c r="N10" s="1"/>
      <c r="O10" s="1"/>
      <c r="P10" s="1"/>
      <c r="Q10" s="1"/>
      <c r="R10" s="1"/>
      <c r="S10" s="1"/>
      <c r="T10" s="1"/>
    </row>
    <row r="11" spans="1:20" ht="16.5">
      <c r="A11" s="5"/>
      <c r="B11" s="1"/>
      <c r="C11" s="1"/>
      <c r="D11" s="1"/>
      <c r="E11" s="1"/>
      <c r="F11" s="1"/>
      <c r="G11" s="1"/>
      <c r="H11" s="1"/>
      <c r="I11" s="1"/>
      <c r="N11" s="1"/>
      <c r="O11" s="1"/>
      <c r="P11" s="1"/>
      <c r="Q11" s="1"/>
      <c r="R11" s="1"/>
      <c r="S11" s="1"/>
      <c r="T11" s="1"/>
    </row>
    <row r="12" spans="1:20" ht="16.5">
      <c r="A12" s="5"/>
      <c r="B12" s="1"/>
      <c r="C12" s="1"/>
      <c r="D12" s="1"/>
      <c r="E12" s="1"/>
      <c r="F12" s="1"/>
      <c r="G12" s="1"/>
      <c r="H12" s="1"/>
      <c r="I12" s="1"/>
      <c r="N12" s="1"/>
      <c r="O12" s="1"/>
      <c r="P12" s="1"/>
      <c r="Q12" s="1"/>
      <c r="R12" s="1"/>
      <c r="S12" s="1"/>
      <c r="T12" s="1"/>
    </row>
    <row r="13" spans="1:20" ht="16.5">
      <c r="A13" s="5"/>
      <c r="B13" s="1"/>
      <c r="C13" s="1"/>
      <c r="D13" s="1"/>
      <c r="E13" s="1"/>
      <c r="F13" s="1"/>
      <c r="G13" s="1"/>
      <c r="H13" s="1"/>
      <c r="I13" s="1"/>
      <c r="N13" s="1"/>
      <c r="O13" s="1"/>
      <c r="P13" s="1"/>
      <c r="Q13" s="1"/>
      <c r="R13" s="1"/>
      <c r="S13" s="1"/>
      <c r="T13" s="1"/>
    </row>
    <row r="14" spans="1:20" ht="16.5">
      <c r="A14" s="5"/>
      <c r="B14" s="1"/>
      <c r="C14" s="1"/>
      <c r="D14" s="1"/>
      <c r="E14" s="1"/>
      <c r="F14" s="1"/>
      <c r="G14" s="1"/>
      <c r="H14" s="1"/>
      <c r="I14" s="1"/>
      <c r="N14" s="1"/>
      <c r="O14" s="1"/>
      <c r="Q14" s="1"/>
      <c r="R14" s="1"/>
      <c r="S14" s="1"/>
      <c r="T14" s="1"/>
    </row>
    <row r="15" spans="1:20" ht="16.5">
      <c r="A15" s="5"/>
      <c r="B15" s="1"/>
      <c r="C15" s="1"/>
      <c r="D15" s="1"/>
      <c r="E15" s="1"/>
      <c r="F15" s="1"/>
      <c r="G15" s="28"/>
      <c r="H15" s="16"/>
      <c r="I15" s="16"/>
      <c r="K15" s="1"/>
      <c r="L15" s="1"/>
      <c r="M15" s="1"/>
      <c r="N15" s="1"/>
      <c r="O15" s="1"/>
      <c r="Q15" s="1"/>
      <c r="R15" s="1"/>
      <c r="S15" s="1"/>
      <c r="T15" s="1"/>
    </row>
    <row r="16" spans="1:20" ht="16.5">
      <c r="A16" s="1"/>
      <c r="B16" s="1"/>
      <c r="C16" s="1"/>
      <c r="D16" s="1"/>
      <c r="E16" s="1"/>
      <c r="F16" s="1"/>
      <c r="G16" s="28"/>
      <c r="H16" s="16"/>
      <c r="I16" s="16"/>
      <c r="J16" s="1"/>
      <c r="K16" s="1"/>
      <c r="L16" s="1"/>
      <c r="M16" s="1"/>
      <c r="N16" s="1"/>
      <c r="O16" s="1"/>
      <c r="Q16" s="1"/>
      <c r="R16" s="1"/>
      <c r="S16" s="1"/>
      <c r="T16" s="1"/>
    </row>
    <row r="17" spans="1:20" ht="16.5">
      <c r="A17" s="1"/>
      <c r="B17" s="1"/>
      <c r="C17" s="1"/>
      <c r="D17" s="1"/>
      <c r="E17" s="1"/>
      <c r="F17" s="1"/>
      <c r="G17" s="17"/>
      <c r="H17" s="16" t="s">
        <v>39</v>
      </c>
      <c r="I17" s="16"/>
      <c r="J17" s="1"/>
      <c r="K17" s="1"/>
      <c r="L17" s="1"/>
      <c r="M17" s="1"/>
      <c r="N17" s="1"/>
      <c r="O17" s="1"/>
      <c r="Q17" s="1"/>
      <c r="R17" s="1"/>
      <c r="S17" s="1"/>
      <c r="T17" s="1"/>
    </row>
    <row r="18" spans="1:20" ht="16.5">
      <c r="A18" s="1"/>
      <c r="B18" s="1"/>
      <c r="C18" s="1"/>
      <c r="D18" s="1"/>
      <c r="E18" s="1"/>
      <c r="F18" s="1"/>
      <c r="G18" s="15"/>
      <c r="H18" s="16" t="s">
        <v>37</v>
      </c>
      <c r="I18" s="16"/>
      <c r="K18" s="1"/>
      <c r="L18" s="1"/>
      <c r="M18" s="1"/>
      <c r="N18" s="1"/>
      <c r="O18" s="1"/>
      <c r="Q18" s="1"/>
      <c r="R18" s="1"/>
      <c r="S18" s="1"/>
      <c r="T18" s="1"/>
    </row>
    <row r="19" spans="1:20" ht="16.5">
      <c r="A19" s="1"/>
      <c r="B19" s="1"/>
      <c r="C19" s="1"/>
      <c r="D19" s="1"/>
      <c r="E19" s="1"/>
      <c r="F19" s="1"/>
      <c r="G19" s="19"/>
      <c r="H19" s="16" t="s">
        <v>38</v>
      </c>
      <c r="I19" s="16"/>
      <c r="K19" s="1"/>
      <c r="L19" s="1"/>
      <c r="M19" s="1"/>
      <c r="N19" s="1"/>
      <c r="O19" s="1"/>
      <c r="Q19" s="1"/>
      <c r="R19" s="1"/>
      <c r="S19" s="1"/>
      <c r="T19" s="1"/>
    </row>
    <row r="20" spans="1:20" ht="16.5">
      <c r="A20" s="1"/>
      <c r="B20" s="1"/>
      <c r="C20" s="1"/>
      <c r="D20" s="1"/>
      <c r="E20" s="1"/>
      <c r="F20" s="1"/>
      <c r="I20" s="16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</row>
    <row r="21" spans="1:20" ht="16.5">
      <c r="A21" s="6" t="s">
        <v>0</v>
      </c>
      <c r="B21" s="7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1"/>
    </row>
    <row r="22" spans="1:20" ht="16.5">
      <c r="A22" s="18" t="s">
        <v>3</v>
      </c>
      <c r="B22" s="24">
        <v>19</v>
      </c>
      <c r="C22" s="10" t="s">
        <v>4</v>
      </c>
      <c r="D22" s="11" t="s">
        <v>107</v>
      </c>
      <c r="E22" s="12"/>
      <c r="F22" s="10"/>
      <c r="G22" s="13" t="s">
        <v>10</v>
      </c>
      <c r="H22" s="10" t="str">
        <f>IF(B22&lt;=B23,IF(B22&gt;=B24,"In Range","Out Range"),"OutRange")</f>
        <v>In Range</v>
      </c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"/>
    </row>
    <row r="23" spans="1:20" ht="16.5">
      <c r="A23" s="20" t="s">
        <v>1</v>
      </c>
      <c r="B23" s="20">
        <v>60</v>
      </c>
      <c r="C23" s="10" t="s">
        <v>4</v>
      </c>
      <c r="D23" s="11" t="s">
        <v>83</v>
      </c>
      <c r="E23" s="12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"/>
    </row>
    <row r="24" spans="1:20" ht="16.5">
      <c r="A24" s="20" t="s">
        <v>2</v>
      </c>
      <c r="B24" s="20">
        <v>4.5</v>
      </c>
      <c r="C24" s="10" t="s">
        <v>4</v>
      </c>
      <c r="D24" s="11" t="s">
        <v>84</v>
      </c>
      <c r="E24" s="12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"/>
    </row>
    <row r="25" spans="1:20" ht="16.5">
      <c r="A25" s="18" t="s">
        <v>5</v>
      </c>
      <c r="B25" s="24">
        <v>54</v>
      </c>
      <c r="C25" s="10" t="s">
        <v>4</v>
      </c>
      <c r="D25" s="11" t="s">
        <v>8</v>
      </c>
      <c r="E25" s="12"/>
      <c r="F25" s="10"/>
      <c r="G25" s="13" t="s">
        <v>10</v>
      </c>
      <c r="H25" s="10" t="str">
        <f>IF(B25&lt;=B26,IF(B25&gt;=B22,"In Range","Out Range"),"Out Range")</f>
        <v>In Range</v>
      </c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"/>
    </row>
    <row r="26" spans="1:20" ht="16.5">
      <c r="A26" s="20" t="s">
        <v>6</v>
      </c>
      <c r="B26" s="20">
        <v>160</v>
      </c>
      <c r="C26" s="10" t="s">
        <v>4</v>
      </c>
      <c r="D26" s="11" t="s">
        <v>112</v>
      </c>
      <c r="E26" s="12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"/>
    </row>
    <row r="27" spans="1:20" ht="16.5">
      <c r="A27" s="48" t="s">
        <v>88</v>
      </c>
      <c r="B27" s="24">
        <v>120</v>
      </c>
      <c r="C27" s="10" t="s">
        <v>15</v>
      </c>
      <c r="D27" s="11" t="s">
        <v>76</v>
      </c>
      <c r="E27" s="11"/>
      <c r="F27" s="11"/>
      <c r="G27" s="13" t="s">
        <v>16</v>
      </c>
      <c r="H27" s="10" t="str">
        <f>IF(B27&lt;=220,IF(B27&gt;=20,"In Range","Out Range"),"Out Range")</f>
        <v>In Range</v>
      </c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"/>
    </row>
    <row r="28" spans="1:20" ht="16.5">
      <c r="A28" s="48" t="s">
        <v>53</v>
      </c>
      <c r="B28" s="24">
        <v>4</v>
      </c>
      <c r="C28" s="10" t="s">
        <v>54</v>
      </c>
      <c r="D28" s="11" t="s">
        <v>79</v>
      </c>
      <c r="E28" s="11"/>
      <c r="F28" s="11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"/>
    </row>
    <row r="29" spans="1:20" ht="16.5">
      <c r="A29" s="21" t="s">
        <v>55</v>
      </c>
      <c r="B29" s="21">
        <f>B28*B27</f>
        <v>480</v>
      </c>
      <c r="C29" s="10" t="s">
        <v>15</v>
      </c>
      <c r="D29" s="11" t="s">
        <v>99</v>
      </c>
      <c r="E29" s="12"/>
      <c r="F29" s="10"/>
      <c r="G29" s="13" t="s">
        <v>16</v>
      </c>
      <c r="H29" s="10" t="str">
        <f>IF(B29&lt;=B30,IF(B29&gt;0,"In Range","Out Range"),"Out Range")</f>
        <v>In Range</v>
      </c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"/>
    </row>
    <row r="30" spans="1:20" ht="16.5">
      <c r="A30" s="20" t="s">
        <v>52</v>
      </c>
      <c r="B30" s="20">
        <v>1000</v>
      </c>
      <c r="C30" s="10" t="s">
        <v>7</v>
      </c>
      <c r="D30" s="13" t="s">
        <v>85</v>
      </c>
      <c r="E30" s="13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"/>
    </row>
    <row r="31" spans="1:20" ht="16.5">
      <c r="A31" s="37" t="s">
        <v>102</v>
      </c>
      <c r="B31" s="45">
        <f>(1-B22/B25)*100</f>
        <v>64.81481481481481</v>
      </c>
      <c r="C31" s="10" t="s">
        <v>9</v>
      </c>
      <c r="D31" s="13" t="s">
        <v>100</v>
      </c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"/>
    </row>
    <row r="32" spans="1:20" ht="16.5">
      <c r="A32" s="6" t="s">
        <v>11</v>
      </c>
      <c r="B32" s="6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"/>
    </row>
    <row r="33" spans="1:20" ht="16.5">
      <c r="A33" s="21" t="s">
        <v>67</v>
      </c>
      <c r="B33" s="23">
        <f>52/B34</f>
        <v>130</v>
      </c>
      <c r="C33" s="10" t="s">
        <v>12</v>
      </c>
      <c r="D33" s="13" t="s">
        <v>105</v>
      </c>
      <c r="E33" s="11"/>
      <c r="F33" s="11"/>
      <c r="G33" s="11"/>
      <c r="H33" s="11"/>
      <c r="I33" s="11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"/>
    </row>
    <row r="34" spans="1:20" ht="16.5">
      <c r="A34" s="18" t="s">
        <v>13</v>
      </c>
      <c r="B34" s="24">
        <v>0.4</v>
      </c>
      <c r="C34" s="10" t="s">
        <v>14</v>
      </c>
      <c r="D34" s="11" t="s">
        <v>101</v>
      </c>
      <c r="E34" s="11"/>
      <c r="F34" s="10"/>
      <c r="G34" s="13" t="s">
        <v>16</v>
      </c>
      <c r="H34" s="10" t="str">
        <f>IF(B34&lt;=B36,IF(B34&gt;=B35,"In Range","Out Range"),"Out Range")</f>
        <v>In Range</v>
      </c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"/>
    </row>
    <row r="35" spans="1:20" ht="16.5">
      <c r="A35" s="20" t="s">
        <v>17</v>
      </c>
      <c r="B35" s="20">
        <v>0.1</v>
      </c>
      <c r="C35" s="10" t="s">
        <v>14</v>
      </c>
      <c r="D35" s="11" t="s">
        <v>108</v>
      </c>
      <c r="E35" s="12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"/>
    </row>
    <row r="36" spans="1:20" ht="16.5">
      <c r="A36" s="20" t="s">
        <v>18</v>
      </c>
      <c r="B36" s="20">
        <v>1</v>
      </c>
      <c r="C36" s="10" t="s">
        <v>14</v>
      </c>
      <c r="D36" s="11" t="s">
        <v>109</v>
      </c>
      <c r="E36" s="12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"/>
    </row>
    <row r="37" spans="1:20" ht="16.5">
      <c r="A37" s="6" t="s">
        <v>19</v>
      </c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"/>
    </row>
    <row r="38" spans="1:20" ht="16.5">
      <c r="A38" s="18" t="s">
        <v>20</v>
      </c>
      <c r="B38" s="24">
        <v>93</v>
      </c>
      <c r="C38" s="10" t="s">
        <v>9</v>
      </c>
      <c r="D38" s="11" t="s">
        <v>106</v>
      </c>
      <c r="E38" s="11"/>
      <c r="F38" s="10"/>
      <c r="G38" s="13" t="s">
        <v>16</v>
      </c>
      <c r="H38" s="10" t="str">
        <f>IF(B38&lt;=100,IF(B38&gt;=0,"In Range","Out Range"),"Out Range")</f>
        <v>In Range</v>
      </c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"/>
    </row>
    <row r="39" spans="1:20" ht="16.5">
      <c r="A39" s="21" t="s">
        <v>21</v>
      </c>
      <c r="B39" s="46">
        <f>(B22/B25)^2*((B25-B22)/(B29/1000*B34*1000000))*(B38/100/2)*1000000</f>
        <v>10.493961119684501</v>
      </c>
      <c r="C39" s="10" t="s">
        <v>22</v>
      </c>
      <c r="D39" s="11" t="s">
        <v>23</v>
      </c>
      <c r="E39" s="11"/>
      <c r="F39" s="11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"/>
    </row>
    <row r="40" spans="1:20" ht="16.5">
      <c r="A40" s="18" t="s">
        <v>51</v>
      </c>
      <c r="B40" s="25">
        <v>47</v>
      </c>
      <c r="C40" s="10" t="s">
        <v>22</v>
      </c>
      <c r="D40" s="11" t="s">
        <v>80</v>
      </c>
      <c r="E40" s="11"/>
      <c r="F40" s="11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"/>
    </row>
    <row r="41" spans="1:20" ht="16.5">
      <c r="A41" s="37" t="s">
        <v>91</v>
      </c>
      <c r="B41" s="46">
        <f>((B25*B29/1000)/((B38/100)*B22))+(((B25-B22)*B22)/(2*B40*B34*B25))</f>
        <v>1.7944147096560128</v>
      </c>
      <c r="C41" s="10" t="s">
        <v>24</v>
      </c>
      <c r="D41" s="11" t="s">
        <v>86</v>
      </c>
      <c r="E41" s="11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"/>
    </row>
    <row r="42" spans="1:20" ht="16.5">
      <c r="A42" s="6" t="s">
        <v>25</v>
      </c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"/>
    </row>
    <row r="43" spans="1:20" ht="16.5">
      <c r="A43" s="47" t="s">
        <v>30</v>
      </c>
      <c r="B43" s="24">
        <v>65</v>
      </c>
      <c r="C43" s="10" t="s">
        <v>31</v>
      </c>
      <c r="D43" s="11" t="s">
        <v>32</v>
      </c>
      <c r="E43" s="11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"/>
    </row>
    <row r="44" spans="1:20" ht="16.5">
      <c r="A44" s="18" t="s">
        <v>68</v>
      </c>
      <c r="B44" s="24">
        <v>1000</v>
      </c>
      <c r="C44" s="10" t="s">
        <v>12</v>
      </c>
      <c r="D44" s="11" t="s">
        <v>28</v>
      </c>
      <c r="E44" s="11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"/>
    </row>
    <row r="45" spans="1:20" ht="16.5">
      <c r="A45" s="22" t="s">
        <v>26</v>
      </c>
      <c r="B45" s="46">
        <f>2*B44/(B43-2)</f>
        <v>31.746031746031747</v>
      </c>
      <c r="C45" s="10" t="s">
        <v>12</v>
      </c>
      <c r="D45" s="11" t="s">
        <v>29</v>
      </c>
      <c r="E45" s="11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"/>
    </row>
    <row r="46" spans="1:20" ht="16.5">
      <c r="A46" s="20" t="s">
        <v>33</v>
      </c>
      <c r="B46" s="20">
        <v>2</v>
      </c>
      <c r="C46" s="10" t="s">
        <v>31</v>
      </c>
      <c r="D46" s="11" t="s">
        <v>34</v>
      </c>
      <c r="E46" s="11"/>
      <c r="F46" s="11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"/>
    </row>
    <row r="47" spans="1:20" ht="16.5">
      <c r="A47" s="6" t="s">
        <v>35</v>
      </c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"/>
    </row>
    <row r="48" spans="1:20" ht="16.5">
      <c r="A48" s="37" t="s">
        <v>93</v>
      </c>
      <c r="B48" s="21">
        <f>1200/B27</f>
        <v>10</v>
      </c>
      <c r="C48" s="10" t="s">
        <v>12</v>
      </c>
      <c r="D48" s="11" t="s">
        <v>36</v>
      </c>
      <c r="E48" s="11"/>
      <c r="F48" s="11"/>
      <c r="G48" s="11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"/>
    </row>
    <row r="49" spans="1:21" ht="16.5">
      <c r="A49" s="6" t="s">
        <v>40</v>
      </c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"/>
    </row>
    <row r="50" spans="1:21" ht="16.5">
      <c r="A50" s="20" t="s">
        <v>41</v>
      </c>
      <c r="B50" s="20">
        <v>540</v>
      </c>
      <c r="C50" s="10" t="s">
        <v>43</v>
      </c>
      <c r="D50" s="11" t="s">
        <v>42</v>
      </c>
      <c r="E50" s="11"/>
      <c r="F50" s="11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"/>
    </row>
    <row r="51" spans="1:21" ht="16.5">
      <c r="A51" s="21" t="s">
        <v>44</v>
      </c>
      <c r="B51" s="22">
        <f>B50/1000/B41</f>
        <v>0.30093377918391978</v>
      </c>
      <c r="C51" s="10" t="s">
        <v>27</v>
      </c>
      <c r="D51" s="11" t="s">
        <v>82</v>
      </c>
      <c r="E51" s="11"/>
      <c r="F51" s="11"/>
      <c r="G51" s="11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"/>
    </row>
    <row r="52" spans="1:21" ht="16.5">
      <c r="A52" s="42" t="s">
        <v>78</v>
      </c>
      <c r="B52" s="24">
        <v>0.15</v>
      </c>
      <c r="C52" s="10" t="s">
        <v>27</v>
      </c>
      <c r="D52" s="11" t="s">
        <v>81</v>
      </c>
      <c r="E52" s="11"/>
      <c r="F52" s="11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"/>
    </row>
    <row r="53" spans="1:21" s="34" customFormat="1" ht="16.5">
      <c r="A53" s="37" t="s">
        <v>74</v>
      </c>
      <c r="B53" s="44">
        <f>B50/1000/B52</f>
        <v>3.6000000000000005</v>
      </c>
      <c r="C53" s="36" t="s">
        <v>64</v>
      </c>
      <c r="D53" s="11" t="s">
        <v>73</v>
      </c>
      <c r="E53" s="11"/>
      <c r="F53" s="11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"/>
    </row>
    <row r="54" spans="1:21" ht="16.5">
      <c r="A54" s="35" t="s">
        <v>46</v>
      </c>
      <c r="B54" s="22">
        <f>(B25-B22)*B22/(B40*B34*B25)</f>
        <v>0.6550433412135539</v>
      </c>
      <c r="C54" s="10" t="s">
        <v>24</v>
      </c>
      <c r="D54" s="13" t="s">
        <v>104</v>
      </c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"/>
    </row>
    <row r="55" spans="1:21" ht="16.5">
      <c r="A55" s="21" t="s">
        <v>47</v>
      </c>
      <c r="B55" s="22">
        <f>(B25-B22)/B25*((B25*B29/1000/(B22*B38/100))^2+(B54^2)/12)</f>
        <v>1.4178448167053255</v>
      </c>
      <c r="C55" s="10" t="s">
        <v>48</v>
      </c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"/>
    </row>
    <row r="56" spans="1:21" ht="16.5">
      <c r="A56" s="21" t="s">
        <v>49</v>
      </c>
      <c r="B56" s="22">
        <f>B55*B52</f>
        <v>0.2126767225057988</v>
      </c>
      <c r="C56" s="10" t="s">
        <v>50</v>
      </c>
      <c r="D56" s="13" t="s">
        <v>103</v>
      </c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"/>
    </row>
    <row r="57" spans="1:21" s="38" customFormat="1" ht="16.5">
      <c r="A57" s="41"/>
      <c r="B57" s="41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"/>
    </row>
    <row r="58" spans="1:21" s="38" customFormat="1" ht="18">
      <c r="A58" s="39" t="s">
        <v>77</v>
      </c>
      <c r="B58" s="39"/>
      <c r="C58" s="40"/>
      <c r="D58" s="40"/>
      <c r="E58" s="36"/>
      <c r="F58" s="36"/>
      <c r="G58" s="36"/>
      <c r="H58" s="36"/>
      <c r="I58" s="36"/>
      <c r="J58" s="36"/>
      <c r="K58" s="36"/>
      <c r="L58" s="36"/>
      <c r="M58" s="36"/>
      <c r="N58" s="36"/>
      <c r="O58" s="36"/>
      <c r="P58" s="36"/>
      <c r="Q58" s="36"/>
      <c r="R58" s="36"/>
      <c r="S58" s="36"/>
      <c r="T58" s="36"/>
      <c r="U58" s="1"/>
    </row>
    <row r="59" spans="1:21" ht="16.5">
      <c r="A59" s="33" t="s">
        <v>71</v>
      </c>
      <c r="B59" s="33" t="s">
        <v>72</v>
      </c>
      <c r="C59" s="30">
        <f>B22</f>
        <v>19</v>
      </c>
      <c r="D59" s="29" t="s">
        <v>70</v>
      </c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"/>
    </row>
    <row r="60" spans="1:21" ht="16.5">
      <c r="A60" s="27" t="s">
        <v>59</v>
      </c>
      <c r="B60" s="27" t="s">
        <v>5</v>
      </c>
      <c r="C60" s="30">
        <f>B25</f>
        <v>54</v>
      </c>
      <c r="D60" s="29" t="s">
        <v>4</v>
      </c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"/>
    </row>
    <row r="61" spans="1:21" ht="16.5">
      <c r="A61" s="27" t="s">
        <v>58</v>
      </c>
      <c r="B61" s="27" t="s">
        <v>89</v>
      </c>
      <c r="C61" s="30">
        <f>B27</f>
        <v>120</v>
      </c>
      <c r="D61" s="29" t="s">
        <v>15</v>
      </c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"/>
    </row>
    <row r="62" spans="1:21" ht="16.5">
      <c r="A62" s="27" t="s">
        <v>87</v>
      </c>
      <c r="B62" s="49"/>
      <c r="C62" s="30">
        <f>B28</f>
        <v>4</v>
      </c>
      <c r="D62" s="26" t="s">
        <v>63</v>
      </c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"/>
    </row>
    <row r="63" spans="1:21" s="38" customFormat="1" ht="16.5">
      <c r="A63" s="27" t="s">
        <v>56</v>
      </c>
      <c r="B63" s="27" t="s">
        <v>94</v>
      </c>
      <c r="C63" s="30">
        <f>B48</f>
        <v>10</v>
      </c>
      <c r="D63" s="29" t="s">
        <v>65</v>
      </c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"/>
    </row>
    <row r="64" spans="1:21" ht="16.5">
      <c r="A64" s="27" t="s">
        <v>95</v>
      </c>
      <c r="B64" s="27" t="s">
        <v>51</v>
      </c>
      <c r="C64" s="31">
        <f>B40</f>
        <v>47</v>
      </c>
      <c r="D64" s="26" t="s">
        <v>22</v>
      </c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"/>
    </row>
    <row r="65" spans="1:20" ht="16.5">
      <c r="A65" s="27" t="s">
        <v>96</v>
      </c>
      <c r="B65" s="27" t="s">
        <v>90</v>
      </c>
      <c r="C65" s="32">
        <f>B41</f>
        <v>1.7944147096560128</v>
      </c>
      <c r="D65" s="29" t="s">
        <v>64</v>
      </c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"/>
    </row>
    <row r="66" spans="1:20" ht="16.5">
      <c r="A66" s="27" t="s">
        <v>57</v>
      </c>
      <c r="B66" s="27" t="s">
        <v>92</v>
      </c>
      <c r="C66" s="31">
        <f>B33</f>
        <v>130</v>
      </c>
      <c r="D66" s="29" t="s">
        <v>65</v>
      </c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"/>
    </row>
    <row r="67" spans="1:20" s="38" customFormat="1" ht="16.5">
      <c r="A67" s="27"/>
      <c r="B67" s="27" t="s">
        <v>97</v>
      </c>
      <c r="C67" s="43">
        <f>B34</f>
        <v>0.4</v>
      </c>
      <c r="D67" s="26" t="s">
        <v>98</v>
      </c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"/>
    </row>
    <row r="68" spans="1:20" ht="16.5">
      <c r="A68" s="27" t="s">
        <v>69</v>
      </c>
      <c r="B68" s="27" t="s">
        <v>30</v>
      </c>
      <c r="C68" s="32">
        <f>B43</f>
        <v>65</v>
      </c>
      <c r="D68" s="29" t="s">
        <v>4</v>
      </c>
      <c r="F68" s="10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"/>
    </row>
    <row r="69" spans="1:20" ht="16.5">
      <c r="A69" s="27"/>
      <c r="B69" s="27" t="s">
        <v>60</v>
      </c>
      <c r="C69" s="30">
        <f>B44</f>
        <v>1000</v>
      </c>
      <c r="D69" s="29" t="s">
        <v>65</v>
      </c>
      <c r="F69" s="10"/>
      <c r="G69" s="10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"/>
    </row>
    <row r="70" spans="1:20" ht="16.5">
      <c r="A70" s="27"/>
      <c r="B70" s="27" t="s">
        <v>61</v>
      </c>
      <c r="C70" s="32">
        <f>B45</f>
        <v>31.746031746031747</v>
      </c>
      <c r="D70" s="29" t="s">
        <v>65</v>
      </c>
      <c r="F70" s="10"/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"/>
    </row>
    <row r="71" spans="1:20" ht="16.5">
      <c r="A71" s="27" t="s">
        <v>62</v>
      </c>
      <c r="B71" s="27" t="s">
        <v>45</v>
      </c>
      <c r="C71" s="30">
        <f>B52</f>
        <v>0.15</v>
      </c>
      <c r="D71" s="29" t="s">
        <v>66</v>
      </c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"/>
    </row>
    <row r="72" spans="1:20" s="34" customFormat="1" ht="16.5">
      <c r="A72" s="27"/>
      <c r="B72" s="27" t="s">
        <v>75</v>
      </c>
      <c r="C72" s="30">
        <f>B53</f>
        <v>3.6000000000000005</v>
      </c>
      <c r="D72" s="26" t="s">
        <v>64</v>
      </c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"/>
    </row>
    <row r="73" spans="1:20" ht="16.5">
      <c r="A73" s="10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"/>
    </row>
    <row r="74" spans="1:20" ht="16.5">
      <c r="A74" s="10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"/>
    </row>
    <row r="75" spans="1:20" ht="16.5">
      <c r="A75" s="10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"/>
    </row>
    <row r="76" spans="1:20" ht="16.5">
      <c r="A76" s="10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"/>
    </row>
    <row r="77" spans="1:20" ht="16.5">
      <c r="A77" s="10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"/>
    </row>
    <row r="78" spans="1:20" ht="16.5">
      <c r="A78" s="10"/>
      <c r="B78" s="10"/>
      <c r="C78" s="1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"/>
    </row>
    <row r="79" spans="1:20" ht="16.5">
      <c r="A79" s="10"/>
      <c r="B79" s="10"/>
      <c r="C79" s="1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"/>
    </row>
    <row r="80" spans="1:20" ht="16.5">
      <c r="A80" s="10"/>
      <c r="B80" s="10"/>
      <c r="C80" s="1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"/>
    </row>
    <row r="81" spans="1:20" ht="16.5">
      <c r="A81" s="10"/>
      <c r="B81" s="10"/>
      <c r="C81" s="10"/>
      <c r="D81" s="10"/>
      <c r="E81" s="10"/>
      <c r="F81" s="10"/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"/>
    </row>
    <row r="82" spans="1:20" ht="16.5">
      <c r="A82" s="10"/>
      <c r="B82" s="10"/>
      <c r="C82" s="10"/>
      <c r="D82" s="10"/>
      <c r="E82" s="10"/>
      <c r="F82" s="10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"/>
    </row>
    <row r="83" spans="1:20" ht="16.5">
      <c r="A83" s="10"/>
      <c r="B83" s="10"/>
      <c r="C83" s="10"/>
      <c r="D83" s="10"/>
      <c r="E83" s="10"/>
      <c r="F83" s="10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"/>
    </row>
    <row r="84" spans="1:20" ht="16.5">
      <c r="A84" s="10"/>
      <c r="B84" s="10"/>
      <c r="C84" s="10"/>
      <c r="D84" s="10"/>
      <c r="E84" s="10"/>
      <c r="F84" s="10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"/>
    </row>
    <row r="85" spans="1:20" ht="16.5">
      <c r="A85" s="10"/>
      <c r="B85" s="10"/>
      <c r="C85" s="10"/>
      <c r="D85" s="10"/>
      <c r="E85" s="10"/>
      <c r="F85" s="10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"/>
    </row>
    <row r="86" spans="1:20" ht="16.5">
      <c r="A86" s="10"/>
      <c r="B86" s="10"/>
      <c r="C86" s="10"/>
      <c r="D86" s="10"/>
      <c r="E86" s="10"/>
      <c r="F86" s="10"/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"/>
    </row>
    <row r="87" spans="1:20" ht="16.5">
      <c r="A87" s="10"/>
      <c r="B87" s="10"/>
      <c r="C87" s="10"/>
      <c r="D87" s="10"/>
      <c r="E87" s="10"/>
      <c r="F87" s="10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"/>
    </row>
    <row r="88" spans="1:20" ht="16.5">
      <c r="A88" s="10"/>
      <c r="B88" s="10"/>
      <c r="C88" s="10"/>
      <c r="D88" s="10"/>
      <c r="E88" s="10"/>
      <c r="F88" s="10"/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"/>
    </row>
    <row r="89" spans="1:20" ht="16.5">
      <c r="A89" s="10"/>
      <c r="B89" s="10"/>
      <c r="C89" s="10"/>
      <c r="D89" s="10"/>
      <c r="E89" s="10"/>
      <c r="F89" s="10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"/>
    </row>
    <row r="90" spans="1:20" ht="16.5">
      <c r="A90" s="10"/>
      <c r="B90" s="10"/>
      <c r="C90" s="10"/>
      <c r="D90" s="10"/>
      <c r="E90" s="10"/>
      <c r="F90" s="10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"/>
    </row>
    <row r="91" spans="1:20" ht="16.5">
      <c r="A91" s="10"/>
      <c r="B91" s="10"/>
      <c r="C91" s="10"/>
      <c r="D91" s="10"/>
      <c r="E91" s="10"/>
      <c r="F91" s="10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"/>
    </row>
    <row r="92" spans="1:20" ht="16.5">
      <c r="A92" s="10"/>
      <c r="B92" s="10"/>
      <c r="C92" s="10"/>
      <c r="D92" s="10"/>
      <c r="E92" s="10"/>
      <c r="F92" s="10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"/>
    </row>
    <row r="93" spans="1:20" ht="16.5">
      <c r="A93" s="10"/>
      <c r="B93" s="10"/>
      <c r="C93" s="10"/>
      <c r="D93" s="10"/>
      <c r="E93" s="10"/>
      <c r="F93" s="10"/>
      <c r="G93" s="10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"/>
    </row>
    <row r="94" spans="1:20" ht="16.5">
      <c r="A94" s="10"/>
      <c r="B94" s="10"/>
      <c r="C94" s="10"/>
      <c r="D94" s="10"/>
      <c r="E94" s="10"/>
      <c r="F94" s="10"/>
      <c r="G94" s="10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"/>
    </row>
    <row r="95" spans="1:20" ht="16.5">
      <c r="A95" s="10"/>
      <c r="B95" s="10"/>
      <c r="C95" s="10"/>
      <c r="D95" s="10"/>
      <c r="E95" s="10"/>
      <c r="F95" s="10"/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"/>
    </row>
    <row r="96" spans="1:20" ht="16.5">
      <c r="A96" s="10"/>
      <c r="B96" s="10"/>
      <c r="C96" s="10"/>
      <c r="D96" s="10"/>
      <c r="E96" s="10"/>
      <c r="F96" s="10"/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"/>
    </row>
    <row r="97" spans="1:20" ht="16.5">
      <c r="A97" s="10"/>
      <c r="B97" s="10"/>
      <c r="C97" s="10"/>
      <c r="D97" s="10"/>
      <c r="E97" s="10"/>
      <c r="F97" s="10"/>
      <c r="G97" s="10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"/>
    </row>
    <row r="98" spans="1:20" ht="16.5">
      <c r="A98" s="10"/>
      <c r="B98" s="10"/>
      <c r="C98" s="10"/>
      <c r="D98" s="10"/>
      <c r="E98" s="10"/>
      <c r="F98" s="10"/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"/>
    </row>
    <row r="99" spans="1:20" ht="16.5">
      <c r="A99" s="10"/>
      <c r="B99" s="10"/>
      <c r="C99" s="10"/>
      <c r="D99" s="10"/>
      <c r="E99" s="10"/>
      <c r="F99" s="10"/>
      <c r="G99" s="10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"/>
    </row>
    <row r="100" spans="1:20" ht="16.5">
      <c r="A100" s="10"/>
      <c r="B100" s="10"/>
      <c r="C100" s="10"/>
      <c r="D100" s="10"/>
      <c r="E100" s="10"/>
      <c r="F100" s="10"/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"/>
    </row>
    <row r="101" spans="1:20" ht="16.5">
      <c r="A101" s="10"/>
      <c r="B101" s="10"/>
      <c r="C101" s="10"/>
      <c r="D101" s="10"/>
      <c r="E101" s="10"/>
      <c r="F101" s="10"/>
      <c r="G101" s="10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"/>
    </row>
    <row r="102" spans="1:20" ht="16.5">
      <c r="A102" s="10"/>
      <c r="B102" s="10"/>
      <c r="C102" s="10"/>
      <c r="D102" s="10"/>
      <c r="E102" s="10"/>
      <c r="F102" s="10"/>
      <c r="G102" s="10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"/>
    </row>
    <row r="103" spans="1:20" ht="16.5">
      <c r="A103" s="10"/>
      <c r="B103" s="10"/>
      <c r="C103" s="10"/>
      <c r="D103" s="10"/>
      <c r="E103" s="10"/>
      <c r="F103" s="10"/>
      <c r="G103" s="10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"/>
    </row>
    <row r="104" spans="1:20" ht="16.5">
      <c r="A104" s="10"/>
      <c r="B104" s="10"/>
      <c r="C104" s="10"/>
      <c r="D104" s="10"/>
      <c r="E104" s="10"/>
      <c r="F104" s="10"/>
      <c r="G104" s="10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"/>
    </row>
    <row r="105" spans="1:20" ht="16.5">
      <c r="A105" s="10"/>
      <c r="B105" s="10"/>
      <c r="C105" s="10"/>
      <c r="D105" s="10"/>
      <c r="E105" s="10"/>
      <c r="F105" s="10"/>
      <c r="G105" s="10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"/>
    </row>
    <row r="106" spans="1:20" ht="16.5">
      <c r="A106" s="10"/>
      <c r="B106" s="10"/>
      <c r="C106" s="10"/>
      <c r="D106" s="10"/>
      <c r="E106" s="10"/>
      <c r="F106" s="10"/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"/>
    </row>
    <row r="107" spans="1:20" ht="16.5">
      <c r="A107" s="10"/>
      <c r="B107" s="10"/>
      <c r="C107" s="10"/>
      <c r="D107" s="10"/>
      <c r="E107" s="10"/>
      <c r="F107" s="10"/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"/>
    </row>
    <row r="108" spans="1:20" ht="16.5">
      <c r="A108" s="10"/>
      <c r="B108" s="10"/>
      <c r="C108" s="10"/>
      <c r="D108" s="10"/>
      <c r="E108" s="10"/>
      <c r="F108" s="10"/>
      <c r="G108" s="10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"/>
    </row>
    <row r="109" spans="1:20" ht="16.5">
      <c r="A109" s="10"/>
      <c r="B109" s="10"/>
      <c r="C109" s="10"/>
      <c r="D109" s="10"/>
      <c r="E109" s="10"/>
      <c r="F109" s="10"/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"/>
    </row>
    <row r="110" spans="1:20" ht="16.5">
      <c r="A110" s="10"/>
      <c r="B110" s="10"/>
      <c r="C110" s="10"/>
      <c r="D110" s="10"/>
      <c r="E110" s="10"/>
      <c r="F110" s="10"/>
      <c r="G110" s="10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"/>
    </row>
    <row r="111" spans="1:20" ht="16.5">
      <c r="A111" s="10"/>
      <c r="B111" s="10"/>
      <c r="C111" s="10"/>
      <c r="D111" s="10"/>
      <c r="E111" s="10"/>
      <c r="F111" s="10"/>
      <c r="G111" s="10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"/>
    </row>
    <row r="112" spans="1:20" ht="16.5">
      <c r="A112" s="10"/>
      <c r="B112" s="10"/>
      <c r="C112" s="10"/>
      <c r="D112" s="10"/>
      <c r="E112" s="10"/>
      <c r="F112" s="10"/>
      <c r="G112" s="10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"/>
    </row>
    <row r="113" spans="1:20" ht="16.5">
      <c r="A113" s="10"/>
      <c r="B113" s="10"/>
      <c r="C113" s="10"/>
      <c r="D113" s="10"/>
      <c r="E113" s="10"/>
      <c r="F113" s="10"/>
      <c r="G113" s="10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"/>
    </row>
    <row r="114" spans="1:20" ht="16.5">
      <c r="A114" s="10"/>
      <c r="B114" s="10"/>
      <c r="C114" s="10"/>
      <c r="D114" s="10"/>
      <c r="E114" s="10"/>
      <c r="F114" s="10"/>
      <c r="G114" s="10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"/>
    </row>
    <row r="115" spans="1:20" ht="16.5">
      <c r="A115" s="10"/>
      <c r="B115" s="10"/>
      <c r="C115" s="10"/>
      <c r="D115" s="10"/>
      <c r="E115" s="10"/>
      <c r="F115" s="10"/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"/>
    </row>
    <row r="116" spans="1:20" ht="16.5">
      <c r="A116" s="10"/>
      <c r="B116" s="10"/>
      <c r="C116" s="10"/>
      <c r="D116" s="10"/>
      <c r="E116" s="10"/>
      <c r="F116" s="10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"/>
    </row>
    <row r="117" spans="1:20" ht="16.5">
      <c r="A117" s="10"/>
      <c r="B117" s="10"/>
      <c r="C117" s="10"/>
      <c r="D117" s="10"/>
      <c r="E117" s="10"/>
      <c r="F117" s="10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"/>
    </row>
    <row r="118" spans="1:20" ht="16.5">
      <c r="A118" s="10"/>
      <c r="B118" s="10"/>
      <c r="C118" s="10"/>
      <c r="D118" s="10"/>
      <c r="E118" s="10"/>
      <c r="F118" s="10"/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"/>
    </row>
    <row r="119" spans="1:20" ht="16.5">
      <c r="A119" s="10"/>
      <c r="B119" s="10"/>
      <c r="C119" s="10"/>
      <c r="D119" s="10"/>
      <c r="E119" s="10"/>
      <c r="F119" s="10"/>
      <c r="G119" s="10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"/>
    </row>
    <row r="120" spans="1:20" ht="16.5">
      <c r="A120" s="10"/>
      <c r="B120" s="10"/>
      <c r="C120" s="10"/>
      <c r="D120" s="10"/>
      <c r="E120" s="10"/>
      <c r="F120" s="10"/>
      <c r="G120" s="10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"/>
    </row>
    <row r="121" spans="1:20" ht="16.5">
      <c r="A121" s="10"/>
      <c r="B121" s="10"/>
      <c r="C121" s="10"/>
      <c r="D121" s="10"/>
      <c r="E121" s="10"/>
      <c r="F121" s="10"/>
      <c r="G121" s="10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"/>
    </row>
    <row r="122" spans="1:20" ht="16.5">
      <c r="A122" s="10"/>
      <c r="B122" s="10"/>
      <c r="C122" s="10"/>
      <c r="D122" s="10"/>
      <c r="E122" s="10"/>
      <c r="F122" s="10"/>
      <c r="G122" s="10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"/>
    </row>
    <row r="123" spans="1:20" ht="16.5">
      <c r="A123" s="10"/>
      <c r="B123" s="10"/>
      <c r="C123" s="10"/>
      <c r="D123" s="10"/>
      <c r="E123" s="10"/>
      <c r="F123" s="10"/>
      <c r="G123" s="10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"/>
    </row>
    <row r="124" spans="1:20" ht="16.5">
      <c r="A124" s="10"/>
      <c r="B124" s="10"/>
      <c r="C124" s="10"/>
      <c r="D124" s="10"/>
      <c r="E124" s="10"/>
      <c r="F124" s="10"/>
      <c r="G124" s="10"/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"/>
    </row>
    <row r="125" spans="1:20" ht="16.5">
      <c r="A125" s="10"/>
      <c r="B125" s="10"/>
      <c r="C125" s="10"/>
      <c r="D125" s="10"/>
      <c r="E125" s="10"/>
      <c r="F125" s="10"/>
      <c r="G125" s="10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"/>
    </row>
    <row r="126" spans="1:20" ht="16.5">
      <c r="A126" s="10"/>
      <c r="B126" s="10"/>
      <c r="C126" s="10"/>
      <c r="D126" s="10"/>
      <c r="E126" s="10"/>
      <c r="F126" s="10"/>
      <c r="G126" s="10"/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"/>
    </row>
    <row r="127" spans="1:20" ht="16.5">
      <c r="A127" s="10"/>
      <c r="B127" s="10"/>
      <c r="C127" s="10"/>
      <c r="D127" s="10"/>
      <c r="E127" s="10"/>
      <c r="F127" s="10"/>
      <c r="G127" s="10"/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"/>
    </row>
    <row r="128" spans="1:20" ht="16.5">
      <c r="A128" s="10"/>
      <c r="B128" s="10"/>
      <c r="C128" s="10"/>
      <c r="D128" s="10"/>
      <c r="E128" s="10"/>
      <c r="F128" s="10"/>
      <c r="G128" s="10"/>
      <c r="H128" s="10"/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1"/>
    </row>
    <row r="129" spans="1:20" ht="16.5">
      <c r="A129" s="10"/>
      <c r="B129" s="10"/>
      <c r="C129" s="10"/>
      <c r="D129" s="10"/>
      <c r="E129" s="10"/>
      <c r="F129" s="10"/>
      <c r="G129" s="10"/>
      <c r="H129" s="10"/>
      <c r="I129" s="10"/>
      <c r="J129" s="10"/>
      <c r="K129" s="10"/>
      <c r="L129" s="10"/>
      <c r="M129" s="10"/>
      <c r="N129" s="10"/>
      <c r="O129" s="10"/>
      <c r="P129" s="10"/>
      <c r="Q129" s="10"/>
      <c r="R129" s="10"/>
      <c r="S129" s="10"/>
      <c r="T129" s="1"/>
    </row>
    <row r="130" spans="1:20" ht="16.5">
      <c r="A130" s="10"/>
      <c r="B130" s="10"/>
      <c r="C130" s="10"/>
      <c r="D130" s="10"/>
      <c r="E130" s="10"/>
      <c r="F130" s="10"/>
      <c r="G130" s="10"/>
      <c r="H130" s="10"/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1"/>
    </row>
    <row r="131" spans="1:20" ht="16.5">
      <c r="A131" s="10"/>
      <c r="B131" s="10"/>
      <c r="C131" s="10"/>
      <c r="D131" s="10"/>
      <c r="E131" s="10"/>
      <c r="F131" s="10"/>
      <c r="G131" s="10"/>
      <c r="H131" s="10"/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1"/>
    </row>
    <row r="132" spans="1:20" ht="16.5">
      <c r="A132" s="10"/>
      <c r="B132" s="10"/>
      <c r="C132" s="10"/>
      <c r="D132" s="10"/>
      <c r="E132" s="10"/>
      <c r="F132" s="10"/>
      <c r="G132" s="10"/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1"/>
    </row>
    <row r="133" spans="1:20" ht="16.5">
      <c r="A133" s="10"/>
      <c r="B133" s="10"/>
      <c r="C133" s="10"/>
      <c r="D133" s="10"/>
      <c r="E133" s="10"/>
      <c r="F133" s="10"/>
      <c r="G133" s="10"/>
      <c r="H133" s="10"/>
      <c r="I133" s="10"/>
      <c r="J133" s="10"/>
      <c r="K133" s="10"/>
      <c r="L133" s="10"/>
      <c r="M133" s="10"/>
      <c r="N133" s="10"/>
      <c r="O133" s="10"/>
      <c r="P133" s="10"/>
      <c r="Q133" s="10"/>
      <c r="R133" s="10"/>
      <c r="S133" s="10"/>
      <c r="T133" s="1"/>
    </row>
    <row r="134" spans="1:20" ht="16.5">
      <c r="A134" s="10"/>
      <c r="B134" s="10"/>
      <c r="C134" s="10"/>
      <c r="D134" s="10"/>
      <c r="E134" s="10"/>
      <c r="F134" s="10"/>
      <c r="G134" s="10"/>
      <c r="H134" s="10"/>
      <c r="I134" s="10"/>
      <c r="J134" s="10"/>
      <c r="K134" s="10"/>
      <c r="L134" s="10"/>
      <c r="M134" s="10"/>
      <c r="N134" s="10"/>
      <c r="O134" s="10"/>
      <c r="P134" s="10"/>
      <c r="Q134" s="10"/>
      <c r="R134" s="10"/>
      <c r="S134" s="10"/>
      <c r="T134" s="1"/>
    </row>
    <row r="135" spans="1:20" ht="16.5">
      <c r="A135" s="10"/>
      <c r="B135" s="10"/>
      <c r="C135" s="10"/>
      <c r="D135" s="10"/>
      <c r="E135" s="10"/>
      <c r="F135" s="10"/>
      <c r="G135" s="10"/>
      <c r="H135" s="10"/>
      <c r="I135" s="10"/>
      <c r="J135" s="10"/>
      <c r="K135" s="10"/>
      <c r="L135" s="10"/>
      <c r="M135" s="10"/>
      <c r="N135" s="10"/>
      <c r="O135" s="10"/>
      <c r="P135" s="10"/>
      <c r="Q135" s="10"/>
      <c r="R135" s="10"/>
      <c r="S135" s="10"/>
      <c r="T135" s="1"/>
    </row>
    <row r="136" spans="1:20" ht="16.5">
      <c r="A136" s="10"/>
      <c r="B136" s="10"/>
      <c r="C136" s="10"/>
      <c r="D136" s="10"/>
      <c r="E136" s="10"/>
      <c r="F136" s="10"/>
      <c r="G136" s="10"/>
      <c r="H136" s="10"/>
      <c r="I136" s="10"/>
      <c r="J136" s="10"/>
      <c r="K136" s="10"/>
      <c r="L136" s="10"/>
      <c r="M136" s="10"/>
      <c r="N136" s="10"/>
      <c r="O136" s="10"/>
      <c r="P136" s="10"/>
      <c r="Q136" s="10"/>
      <c r="R136" s="10"/>
      <c r="S136" s="10"/>
      <c r="T136" s="1"/>
    </row>
    <row r="137" spans="1:20" ht="16.5">
      <c r="A137" s="10"/>
      <c r="B137" s="10"/>
      <c r="C137" s="10"/>
      <c r="D137" s="10"/>
      <c r="E137" s="10"/>
      <c r="F137" s="10"/>
      <c r="G137" s="10"/>
      <c r="H137" s="10"/>
      <c r="I137" s="10"/>
      <c r="J137" s="10"/>
      <c r="K137" s="10"/>
      <c r="L137" s="10"/>
      <c r="M137" s="10"/>
      <c r="N137" s="10"/>
      <c r="O137" s="10"/>
      <c r="P137" s="10"/>
      <c r="Q137" s="10"/>
      <c r="R137" s="10"/>
      <c r="S137" s="10"/>
      <c r="T137" s="1"/>
    </row>
    <row r="138" spans="1:20" ht="16.5">
      <c r="A138" s="10"/>
      <c r="B138" s="10"/>
      <c r="C138" s="10"/>
      <c r="D138" s="10"/>
      <c r="E138" s="10"/>
      <c r="F138" s="10"/>
      <c r="G138" s="10"/>
      <c r="H138" s="10"/>
      <c r="I138" s="10"/>
      <c r="J138" s="10"/>
      <c r="K138" s="10"/>
      <c r="L138" s="10"/>
      <c r="M138" s="10"/>
      <c r="N138" s="10"/>
      <c r="O138" s="10"/>
      <c r="P138" s="10"/>
      <c r="Q138" s="10"/>
      <c r="R138" s="10"/>
      <c r="S138" s="10"/>
      <c r="T138" s="1"/>
    </row>
    <row r="139" spans="1:20" ht="16.5">
      <c r="A139" s="10"/>
      <c r="B139" s="10"/>
      <c r="C139" s="10"/>
      <c r="D139" s="10"/>
      <c r="E139" s="10"/>
      <c r="F139" s="10"/>
      <c r="G139" s="10"/>
      <c r="H139" s="10"/>
      <c r="I139" s="10"/>
      <c r="J139" s="10"/>
      <c r="K139" s="10"/>
      <c r="L139" s="10"/>
      <c r="M139" s="10"/>
      <c r="N139" s="10"/>
      <c r="O139" s="10"/>
      <c r="P139" s="10"/>
      <c r="Q139" s="10"/>
      <c r="R139" s="10"/>
      <c r="S139" s="10"/>
      <c r="T139" s="1"/>
    </row>
    <row r="140" spans="1:20" ht="16.5">
      <c r="A140" s="10"/>
      <c r="B140" s="10"/>
      <c r="C140" s="10"/>
      <c r="D140" s="10"/>
      <c r="E140" s="10"/>
      <c r="F140" s="10"/>
      <c r="G140" s="10"/>
      <c r="H140" s="10"/>
      <c r="I140" s="10"/>
      <c r="J140" s="10"/>
      <c r="K140" s="10"/>
      <c r="L140" s="10"/>
      <c r="M140" s="10"/>
      <c r="N140" s="10"/>
      <c r="O140" s="10"/>
      <c r="P140" s="10"/>
      <c r="Q140" s="10"/>
      <c r="R140" s="10"/>
      <c r="S140" s="10"/>
      <c r="T140" s="1"/>
    </row>
    <row r="141" spans="1:20" ht="16.5">
      <c r="A141" s="10"/>
      <c r="B141" s="10"/>
      <c r="C141" s="10"/>
      <c r="D141" s="10"/>
      <c r="E141" s="10"/>
      <c r="F141" s="10"/>
      <c r="G141" s="10"/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10"/>
      <c r="S141" s="10"/>
      <c r="T141" s="1"/>
    </row>
    <row r="142" spans="1:20" ht="16.5">
      <c r="A142" s="10"/>
      <c r="B142" s="10"/>
      <c r="C142" s="10"/>
      <c r="D142" s="10"/>
      <c r="E142" s="10"/>
      <c r="F142" s="10"/>
      <c r="G142" s="10"/>
      <c r="H142" s="10"/>
      <c r="I142" s="10"/>
      <c r="J142" s="10"/>
      <c r="K142" s="10"/>
      <c r="L142" s="10"/>
      <c r="M142" s="10"/>
      <c r="N142" s="10"/>
      <c r="O142" s="10"/>
      <c r="P142" s="10"/>
      <c r="Q142" s="10"/>
      <c r="R142" s="10"/>
      <c r="S142" s="10"/>
      <c r="T142" s="1"/>
    </row>
    <row r="143" spans="1:20" ht="16.5">
      <c r="A143" s="10"/>
      <c r="B143" s="10"/>
      <c r="C143" s="10"/>
      <c r="D143" s="10"/>
      <c r="E143" s="10"/>
      <c r="F143" s="10"/>
      <c r="G143" s="10"/>
      <c r="H143" s="10"/>
      <c r="I143" s="10"/>
      <c r="J143" s="10"/>
      <c r="K143" s="10"/>
      <c r="L143" s="10"/>
      <c r="M143" s="10"/>
      <c r="N143" s="10"/>
      <c r="O143" s="10"/>
      <c r="P143" s="10"/>
      <c r="Q143" s="10"/>
      <c r="R143" s="10"/>
      <c r="S143" s="10"/>
      <c r="T143" s="1"/>
    </row>
    <row r="144" spans="1:20" ht="16.5">
      <c r="A144" s="10"/>
      <c r="B144" s="10"/>
      <c r="C144" s="10"/>
      <c r="D144" s="10"/>
      <c r="E144" s="10"/>
      <c r="F144" s="10"/>
      <c r="G144" s="10"/>
      <c r="H144" s="10"/>
      <c r="I144" s="10"/>
      <c r="J144" s="10"/>
      <c r="K144" s="10"/>
      <c r="L144" s="10"/>
      <c r="M144" s="10"/>
      <c r="N144" s="10"/>
      <c r="O144" s="10"/>
      <c r="P144" s="10"/>
      <c r="Q144" s="10"/>
      <c r="R144" s="10"/>
      <c r="S144" s="10"/>
      <c r="T144" s="1"/>
    </row>
    <row r="145" spans="1:20" ht="16.5">
      <c r="A145" s="10"/>
      <c r="B145" s="10"/>
      <c r="C145" s="10"/>
      <c r="D145" s="10"/>
      <c r="E145" s="10"/>
      <c r="F145" s="10"/>
      <c r="G145" s="10"/>
      <c r="H145" s="10"/>
      <c r="I145" s="10"/>
      <c r="J145" s="10"/>
      <c r="K145" s="10"/>
      <c r="L145" s="10"/>
      <c r="M145" s="10"/>
      <c r="N145" s="10"/>
      <c r="O145" s="10"/>
      <c r="P145" s="10"/>
      <c r="Q145" s="10"/>
      <c r="R145" s="10"/>
      <c r="S145" s="10"/>
      <c r="T145" s="1"/>
    </row>
    <row r="146" spans="1:20" ht="16.5">
      <c r="A146" s="10"/>
      <c r="B146" s="10"/>
      <c r="C146" s="10"/>
      <c r="D146" s="10"/>
      <c r="E146" s="10"/>
      <c r="F146" s="10"/>
      <c r="G146" s="10"/>
      <c r="H146" s="10"/>
      <c r="I146" s="10"/>
      <c r="J146" s="10"/>
      <c r="K146" s="10"/>
      <c r="L146" s="10"/>
      <c r="M146" s="10"/>
      <c r="N146" s="10"/>
      <c r="O146" s="10"/>
      <c r="P146" s="10"/>
      <c r="Q146" s="10"/>
      <c r="R146" s="10"/>
      <c r="S146" s="10"/>
      <c r="T146" s="1"/>
    </row>
    <row r="147" spans="1:20" ht="16.5">
      <c r="A147" s="10"/>
      <c r="B147" s="10"/>
      <c r="C147" s="10"/>
      <c r="D147" s="10"/>
      <c r="E147" s="10"/>
      <c r="F147" s="10"/>
      <c r="G147" s="10"/>
      <c r="H147" s="10"/>
      <c r="I147" s="10"/>
      <c r="J147" s="10"/>
      <c r="K147" s="10"/>
      <c r="L147" s="10"/>
      <c r="M147" s="10"/>
      <c r="N147" s="10"/>
      <c r="O147" s="10"/>
      <c r="P147" s="10"/>
      <c r="Q147" s="10"/>
      <c r="R147" s="10"/>
      <c r="S147" s="10"/>
      <c r="T147" s="1"/>
    </row>
    <row r="148" spans="1:20" ht="16.5">
      <c r="A148" s="10"/>
      <c r="B148" s="10"/>
      <c r="C148" s="10"/>
      <c r="D148" s="10"/>
      <c r="E148" s="10"/>
      <c r="F148" s="10"/>
      <c r="G148" s="10"/>
      <c r="H148" s="10"/>
      <c r="I148" s="10"/>
      <c r="J148" s="10"/>
      <c r="K148" s="10"/>
      <c r="L148" s="10"/>
      <c r="M148" s="10"/>
      <c r="N148" s="10"/>
      <c r="O148" s="10"/>
      <c r="P148" s="10"/>
      <c r="Q148" s="10"/>
      <c r="R148" s="10"/>
      <c r="S148" s="10"/>
      <c r="T148" s="1"/>
    </row>
    <row r="149" spans="1:20" ht="16.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</row>
    <row r="150" spans="1:20" ht="16.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</row>
    <row r="151" spans="1:20" ht="16.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</row>
    <row r="152" spans="1:20" ht="16.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</row>
    <row r="153" spans="1:20" ht="16.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</row>
    <row r="154" spans="1:20" ht="16.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</row>
    <row r="155" spans="1:20" ht="16.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</row>
    <row r="156" spans="1:20" ht="16.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</row>
    <row r="157" spans="1:20" ht="16.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</row>
    <row r="158" spans="1:20" ht="16.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</row>
    <row r="159" spans="1:20" ht="16.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</row>
    <row r="160" spans="1:20" ht="16.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</row>
    <row r="161" spans="1:20" ht="16.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</row>
    <row r="162" spans="1:20" ht="16.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</row>
    <row r="163" spans="1:20" ht="16.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</row>
    <row r="164" spans="1:20" ht="16.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</row>
    <row r="165" spans="1:20" ht="16.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</row>
    <row r="166" spans="1:20" ht="16.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</row>
    <row r="167" spans="1:20" ht="16.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</row>
    <row r="168" spans="1:20" ht="16.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</row>
    <row r="169" spans="1:20" ht="16.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</row>
    <row r="170" spans="1:20" ht="16.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</row>
    <row r="171" spans="1:20" ht="16.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</row>
    <row r="172" spans="1:20" ht="16.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</row>
    <row r="173" spans="1:20" ht="16.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</row>
    <row r="174" spans="1:20" ht="16.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</row>
    <row r="175" spans="1:20" ht="16.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</row>
    <row r="176" spans="1:20" ht="16.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</row>
    <row r="177" spans="1:20" ht="16.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</row>
    <row r="178" spans="1:20" ht="16.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</row>
    <row r="179" spans="1:20" ht="16.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</row>
    <row r="180" spans="1:20" ht="16.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</row>
    <row r="181" spans="1:20" ht="16.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</row>
    <row r="182" spans="1:20" ht="16.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</row>
    <row r="183" spans="1:20" ht="16.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</row>
    <row r="184" spans="1:20" ht="16.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</row>
    <row r="185" spans="1:20" ht="16.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</row>
    <row r="186" spans="1:20" ht="16.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</row>
    <row r="187" spans="1:20" ht="16.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</row>
    <row r="188" spans="1:20" ht="16.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</row>
    <row r="189" spans="1:20" ht="16.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</row>
    <row r="190" spans="1:20" ht="16.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</row>
    <row r="191" spans="1:20" ht="16.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</row>
    <row r="192" spans="1:20" ht="16.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</row>
    <row r="193" spans="1:20" ht="16.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</row>
    <row r="194" spans="1:20" ht="16.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</row>
    <row r="195" spans="1:20" ht="16.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</row>
    <row r="196" spans="1:20" ht="16.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</row>
    <row r="197" spans="1:20" ht="16.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</row>
    <row r="198" spans="1:20" ht="16.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</row>
    <row r="199" spans="1:20" ht="16.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</row>
    <row r="200" spans="1:20" ht="16.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</row>
    <row r="201" spans="1:20" ht="16.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</row>
    <row r="202" spans="1:20" ht="16.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</row>
    <row r="203" spans="1:20" ht="16.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</row>
    <row r="204" spans="1:20" ht="16.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</row>
    <row r="205" spans="1:20" ht="16.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</row>
    <row r="206" spans="1:20" ht="16.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</row>
    <row r="207" spans="1:20" ht="16.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</row>
    <row r="208" spans="1:20" ht="16.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</row>
    <row r="209" spans="1:20" ht="16.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</row>
    <row r="210" spans="1:20" ht="16.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</row>
    <row r="211" spans="1:20" ht="16.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</row>
    <row r="212" spans="1:20" ht="16.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</row>
    <row r="213" spans="1:20" ht="16.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</row>
    <row r="214" spans="1:20" ht="16.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</row>
    <row r="215" spans="1:20" ht="16.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</row>
    <row r="216" spans="1:20" ht="16.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</row>
    <row r="217" spans="1:20" ht="16.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</row>
    <row r="218" spans="1:20" ht="16.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</row>
    <row r="219" spans="1:20" ht="16.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</row>
    <row r="220" spans="1:20" ht="16.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</row>
    <row r="221" spans="1:20" ht="16.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</row>
    <row r="222" spans="1:20" ht="16.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</row>
    <row r="223" spans="1:20" ht="16.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</row>
    <row r="224" spans="1:20" ht="16.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</row>
    <row r="225" spans="1:20" ht="16.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</row>
    <row r="226" spans="1:20" ht="16.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</row>
    <row r="227" spans="1:20" ht="16.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</row>
    <row r="228" spans="1:20" ht="16.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</row>
    <row r="229" spans="1:20" ht="16.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</row>
    <row r="230" spans="1:20" ht="16.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</row>
    <row r="231" spans="1:20" ht="16.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</row>
    <row r="232" spans="1:20" ht="16.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</row>
    <row r="233" spans="1:20" ht="16.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</row>
    <row r="234" spans="1:20" ht="16.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</row>
    <row r="235" spans="1:20" ht="16.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</row>
    <row r="236" spans="1:20" ht="16.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</row>
    <row r="237" spans="1:20" ht="16.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</row>
    <row r="238" spans="1:20" ht="16.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</row>
    <row r="239" spans="1:20" ht="16.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</row>
    <row r="240" spans="1:20" ht="16.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</row>
    <row r="241" spans="1:20" ht="16.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</row>
    <row r="242" spans="1:20" ht="16.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</row>
    <row r="243" spans="1:20" ht="16.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</row>
    <row r="244" spans="1:20" ht="16.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</row>
    <row r="245" spans="1:20" ht="16.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</row>
    <row r="246" spans="1:20" ht="16.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</row>
    <row r="247" spans="1:20" ht="16.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</row>
    <row r="248" spans="1:20" ht="16.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</row>
    <row r="249" spans="1:20" ht="16.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</row>
    <row r="250" spans="1:20" ht="16.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</row>
    <row r="251" spans="1:20" ht="16.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</row>
    <row r="252" spans="1:20" ht="16.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</row>
    <row r="253" spans="1:20" ht="16.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</row>
    <row r="254" spans="1:20" ht="16.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</row>
    <row r="255" spans="1:20" ht="16.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</row>
    <row r="256" spans="1:20" ht="16.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</row>
    <row r="257" spans="1:20" ht="16.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</row>
    <row r="258" spans="1:20" ht="16.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</row>
    <row r="259" spans="1:20" ht="16.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</row>
    <row r="260" spans="1:20" ht="16.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</row>
    <row r="261" spans="1:20" ht="16.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</row>
    <row r="262" spans="1:20" ht="16.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</row>
    <row r="263" spans="1:20" ht="16.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</row>
    <row r="264" spans="1:20" ht="16.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</row>
    <row r="265" spans="1:20" ht="16.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</row>
    <row r="266" spans="1:20" ht="16.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</row>
    <row r="267" spans="1:20" ht="16.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</row>
    <row r="268" spans="1:20" ht="16.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</row>
    <row r="269" spans="1:20" ht="16.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</row>
    <row r="270" spans="1:20" ht="16.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</row>
    <row r="271" spans="1:20" ht="16.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</row>
    <row r="272" spans="1:20" ht="16.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</row>
    <row r="273" spans="1:20" ht="16.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</row>
    <row r="274" spans="1:20" ht="16.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</row>
    <row r="275" spans="1:20" ht="16.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</row>
    <row r="276" spans="1:20" ht="16.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</row>
    <row r="277" spans="1:20" ht="16.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</row>
    <row r="278" spans="1:20" ht="16.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</row>
    <row r="279" spans="1:20" ht="16.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</row>
    <row r="280" spans="1:20" ht="16.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</row>
    <row r="281" spans="1:20" ht="16.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</row>
    <row r="282" spans="1:20" ht="16.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</row>
    <row r="283" spans="1:20" ht="16.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</row>
    <row r="284" spans="1:20" ht="16.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</row>
    <row r="285" spans="1:20" ht="16.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</row>
    <row r="286" spans="1:20" ht="16.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</row>
    <row r="287" spans="1:20" ht="16.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</row>
    <row r="288" spans="1:20" ht="16.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</row>
    <row r="289" spans="1:20" ht="16.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</row>
    <row r="290" spans="1:20" ht="16.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</row>
    <row r="291" spans="1:20" ht="16.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</row>
    <row r="292" spans="1:20" ht="16.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</row>
    <row r="293" spans="1:20" ht="16.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</row>
    <row r="294" spans="1:20" ht="16.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</row>
    <row r="295" spans="1:20" ht="16.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</row>
    <row r="296" spans="1:20" ht="16.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</row>
    <row r="297" spans="1:20" ht="16.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</row>
    <row r="298" spans="1:20" ht="16.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</row>
    <row r="299" spans="1:20" ht="16.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</row>
    <row r="300" spans="1:20" ht="16.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</row>
    <row r="301" spans="1:20" ht="16.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</row>
    <row r="302" spans="1:20" ht="16.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</row>
    <row r="303" spans="1:20" ht="16.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</row>
    <row r="304" spans="1:20" ht="16.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</row>
    <row r="305" spans="1:20" ht="16.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</row>
    <row r="306" spans="1:20" ht="16.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</row>
    <row r="307" spans="1:20" ht="16.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</row>
    <row r="308" spans="1:20" ht="16.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</row>
    <row r="309" spans="1:20" ht="16.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</row>
    <row r="310" spans="1:20" ht="16.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</row>
    <row r="311" spans="1:20" ht="16.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</row>
    <row r="312" spans="1:20" ht="16.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</row>
    <row r="313" spans="1:20" ht="16.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</row>
    <row r="314" spans="1:20" ht="16.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</row>
    <row r="315" spans="1:20" ht="16.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</row>
    <row r="316" spans="1:20" ht="16.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</row>
    <row r="317" spans="1:20" ht="16.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</row>
    <row r="318" spans="1:20" ht="16.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</row>
    <row r="319" spans="1:20" ht="16.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</row>
    <row r="320" spans="1:20" ht="16.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</row>
    <row r="321" spans="1:20" ht="16.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</row>
    <row r="322" spans="1:20" ht="16.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</row>
    <row r="323" spans="1:20" ht="16.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</row>
    <row r="324" spans="1:20" ht="16.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</row>
    <row r="325" spans="1:20" ht="16.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</row>
    <row r="326" spans="1:20" ht="16.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</row>
    <row r="327" spans="1:20" ht="16.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</row>
    <row r="328" spans="1:20" ht="16.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</row>
    <row r="329" spans="1:20" ht="16.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</row>
    <row r="330" spans="1:20" ht="16.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</row>
    <row r="331" spans="1:20" ht="16.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</row>
    <row r="332" spans="1:20" ht="16.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</row>
    <row r="333" spans="1:20" ht="16.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</row>
    <row r="334" spans="1:20" ht="16.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</row>
    <row r="335" spans="1:20" ht="16.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</row>
    <row r="336" spans="1:20" ht="16.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</row>
    <row r="337" spans="1:20" ht="16.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</row>
    <row r="338" spans="1:20" ht="16.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</row>
    <row r="339" spans="1:20" ht="16.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</row>
    <row r="340" spans="1:20" ht="16.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</row>
    <row r="341" spans="1:20" ht="16.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</row>
    <row r="342" spans="1:20" ht="16.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</row>
    <row r="343" spans="1:20" ht="16.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</row>
    <row r="344" spans="1:20" ht="16.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</row>
    <row r="345" spans="1:20" ht="16.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</row>
    <row r="346" spans="1:20" ht="16.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</row>
    <row r="347" spans="1:20" ht="16.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</row>
    <row r="348" spans="1:20" ht="16.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</row>
    <row r="349" spans="1:20" ht="16.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</row>
    <row r="350" spans="1:20" ht="16.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</row>
    <row r="351" spans="1:20" ht="16.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</row>
    <row r="352" spans="1:20" ht="16.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</row>
    <row r="353" spans="1:20" ht="16.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</row>
    <row r="354" spans="1:20" ht="16.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</row>
    <row r="355" spans="1:20" ht="16.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</row>
    <row r="356" spans="1:20" ht="16.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</row>
    <row r="357" spans="1:20" ht="16.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</row>
    <row r="358" spans="1:20" ht="16.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</row>
    <row r="359" spans="1:20" ht="16.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</row>
    <row r="360" spans="1:20" ht="16.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</row>
    <row r="361" spans="1:20" ht="16.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</row>
    <row r="362" spans="1:20" ht="16.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</row>
    <row r="363" spans="1:20" ht="16.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</row>
    <row r="364" spans="1:20" ht="16.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</row>
    <row r="365" spans="1:20" ht="16.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</row>
    <row r="366" spans="1:20" ht="16.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</row>
    <row r="367" spans="1:20" ht="16.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</row>
    <row r="368" spans="1:20" ht="16.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</row>
    <row r="369" spans="1:20" ht="16.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</row>
    <row r="370" spans="1:20" ht="16.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</row>
    <row r="371" spans="1:20" ht="16.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</row>
    <row r="372" spans="1:20" ht="16.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</row>
    <row r="373" spans="1:20" ht="16.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</row>
    <row r="374" spans="1:20" ht="16.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</row>
    <row r="375" spans="1:20" ht="16.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</row>
    <row r="376" spans="1:20" ht="16.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</row>
    <row r="377" spans="1:20" ht="16.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</row>
    <row r="378" spans="1:20" ht="16.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</row>
    <row r="379" spans="1:20" ht="16.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</row>
    <row r="380" spans="1:20" ht="16.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</row>
    <row r="381" spans="1:20" ht="16.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</row>
    <row r="382" spans="1:20" ht="16.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</row>
    <row r="383" spans="1:20" ht="16.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</row>
    <row r="384" spans="1:20" ht="16.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</row>
    <row r="385" spans="1:20" ht="16.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</row>
    <row r="386" spans="1:20" ht="16.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</row>
    <row r="387" spans="1:20" ht="16.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</row>
    <row r="388" spans="1:20" ht="16.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</row>
    <row r="389" spans="1:20" ht="16.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</row>
    <row r="390" spans="1:20" ht="16.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</row>
    <row r="391" spans="1:20" ht="16.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</row>
    <row r="392" spans="1:20" ht="16.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</row>
    <row r="393" spans="1:20" ht="16.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</row>
    <row r="394" spans="1:20" ht="16.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</row>
    <row r="395" spans="1:20" ht="16.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</row>
    <row r="396" spans="1:20" ht="16.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</row>
    <row r="397" spans="1:20" ht="16.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</row>
    <row r="398" spans="1:20" ht="16.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</row>
    <row r="399" spans="1:20" ht="16.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</row>
    <row r="400" spans="1:20" ht="16.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</row>
    <row r="401" spans="1:20" ht="16.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</row>
    <row r="402" spans="1:20" ht="16.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</row>
    <row r="403" spans="1:20" ht="16.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</row>
    <row r="404" spans="1:20" ht="16.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</row>
    <row r="405" spans="1:20" ht="16.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</row>
    <row r="406" spans="1:20" ht="16.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</row>
    <row r="407" spans="1:20" ht="16.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</row>
    <row r="408" spans="1:20" ht="16.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</row>
    <row r="409" spans="1:20" ht="16.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</row>
    <row r="410" spans="1:20" ht="16.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</row>
    <row r="411" spans="1:20" ht="16.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</row>
    <row r="412" spans="1:20" ht="16.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</row>
    <row r="413" spans="1:20" ht="16.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</row>
    <row r="414" spans="1:20" ht="16.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</row>
    <row r="415" spans="1:20" ht="16.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</row>
    <row r="416" spans="1:20" ht="16.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</row>
    <row r="417" spans="1:20" ht="16.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</row>
    <row r="418" spans="1:20" ht="16.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</row>
    <row r="419" spans="1:20" ht="16.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</row>
    <row r="420" spans="1:20" ht="16.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</row>
    <row r="421" spans="1:20" ht="16.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</row>
    <row r="422" spans="1:20" ht="16.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</row>
    <row r="423" spans="1:20" ht="16.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</row>
    <row r="424" spans="1:20" ht="16.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</row>
    <row r="425" spans="1:20" ht="16.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</row>
    <row r="426" spans="1:20" ht="16.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</row>
    <row r="427" spans="1:20" ht="16.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</row>
    <row r="428" spans="1:20" ht="16.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</row>
    <row r="429" spans="1:20" ht="16.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</row>
    <row r="430" spans="1:20" ht="16.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</row>
    <row r="431" spans="1:20" ht="16.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</row>
    <row r="432" spans="1:20" ht="16.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</row>
    <row r="433" spans="1:20" ht="16.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</row>
    <row r="434" spans="1:20" ht="16.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</row>
    <row r="435" spans="1:20" ht="16.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</row>
    <row r="436" spans="1:20" ht="16.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</row>
    <row r="437" spans="1:20" ht="16.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</row>
    <row r="438" spans="1:20" ht="16.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</row>
    <row r="439" spans="1:20" ht="16.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</row>
    <row r="440" spans="1:20" ht="16.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</row>
    <row r="441" spans="1:20" ht="16.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</row>
    <row r="442" spans="1:20" ht="16.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</row>
    <row r="443" spans="1:20" ht="16.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</row>
    <row r="444" spans="1:20" ht="16.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</row>
    <row r="445" spans="1:20" ht="16.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</row>
    <row r="446" spans="1:20" ht="16.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</row>
    <row r="447" spans="1:20" ht="16.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</row>
    <row r="448" spans="1:20" ht="16.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</row>
    <row r="449" spans="1:20" ht="16.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</row>
    <row r="450" spans="1:20" ht="16.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</row>
    <row r="451" spans="1:20" ht="16.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</row>
    <row r="452" spans="1:20" ht="16.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</row>
    <row r="453" spans="1:20" ht="16.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</row>
    <row r="454" spans="1:20" ht="16.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</row>
    <row r="455" spans="1:20" ht="16.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</row>
    <row r="456" spans="1:20" ht="16.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</row>
    <row r="457" spans="1:20" ht="16.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</row>
    <row r="458" spans="1:20" ht="16.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</row>
    <row r="459" spans="1:20" ht="16.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</row>
    <row r="460" spans="1:20" ht="16.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</row>
    <row r="461" spans="1:20" ht="16.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</row>
    <row r="462" spans="1:20" ht="16.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</row>
    <row r="463" spans="1:20" ht="16.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</row>
    <row r="464" spans="1:20" ht="16.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</row>
    <row r="465" spans="1:20" ht="16.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</row>
    <row r="466" spans="1:20" ht="16.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</row>
    <row r="467" spans="1:20" ht="16.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</row>
    <row r="468" spans="1:20" ht="16.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</row>
    <row r="469" spans="1:20" ht="16.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</row>
    <row r="470" spans="1:20" ht="16.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</row>
    <row r="471" spans="1:20" ht="16.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</row>
    <row r="472" spans="1:20" ht="16.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</row>
    <row r="473" spans="1:20" ht="16.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</row>
    <row r="474" spans="1:20" ht="16.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</row>
    <row r="475" spans="1:20" ht="16.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</row>
    <row r="476" spans="1:20" ht="16.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</row>
    <row r="477" spans="1:20" ht="16.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</row>
    <row r="478" spans="1:20" ht="16.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</row>
    <row r="479" spans="1:20" ht="16.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</row>
    <row r="480" spans="1:20" ht="16.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</row>
    <row r="481" spans="1:20" ht="16.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</row>
    <row r="482" spans="1:20" ht="16.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</row>
    <row r="483" spans="1:20" ht="16.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</row>
    <row r="484" spans="1:20" ht="16.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</row>
    <row r="485" spans="1:20" ht="16.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</row>
    <row r="486" spans="1:20" ht="16.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</row>
    <row r="487" spans="1:20" ht="16.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</row>
    <row r="488" spans="1:20" ht="16.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</row>
    <row r="489" spans="1:20" ht="16.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</row>
    <row r="490" spans="1:20" ht="16.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</row>
    <row r="491" spans="1:20" ht="16.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</row>
    <row r="492" spans="1:20" ht="16.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</row>
    <row r="493" spans="1:20" ht="16.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</row>
    <row r="494" spans="1:20" ht="16.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</row>
    <row r="495" spans="1:20" ht="16.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</row>
    <row r="496" spans="1:20" ht="16.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</row>
    <row r="497" spans="1:20" ht="16.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</row>
    <row r="498" spans="1:20" ht="16.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</row>
    <row r="499" spans="1:20" ht="16.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</row>
    <row r="500" spans="1:20" ht="16.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</row>
    <row r="501" spans="1:20" ht="16.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</row>
    <row r="502" spans="1:20" ht="16.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</row>
    <row r="503" spans="1:20" ht="16.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</row>
    <row r="504" spans="1:20" ht="16.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</row>
    <row r="505" spans="1:20" ht="16.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</row>
    <row r="506" spans="1:20" ht="16.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</row>
    <row r="507" spans="1:20" ht="16.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</row>
    <row r="508" spans="1:20" ht="16.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</row>
    <row r="509" spans="1:20" ht="16.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</row>
    <row r="510" spans="1:20" ht="16.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</row>
    <row r="511" spans="1:20" ht="16.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</row>
    <row r="512" spans="1:20" ht="16.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</row>
    <row r="513" spans="1:20" ht="16.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</row>
    <row r="514" spans="1:20" ht="16.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</row>
    <row r="515" spans="1:20" ht="16.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</row>
    <row r="516" spans="1:20" ht="16.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</row>
    <row r="517" spans="1:20" ht="16.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</row>
    <row r="518" spans="1:20" ht="16.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</row>
    <row r="519" spans="1:20" ht="16.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</row>
    <row r="520" spans="1:20" ht="16.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</row>
    <row r="521" spans="1:20" ht="16.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</row>
    <row r="522" spans="1:20" ht="16.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</row>
    <row r="523" spans="1:20" ht="16.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</row>
    <row r="524" spans="1:20" ht="16.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</row>
    <row r="525" spans="1:20" ht="16.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</row>
    <row r="526" spans="1:20" ht="16.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</row>
    <row r="527" spans="1:20" ht="16.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</row>
    <row r="528" spans="1:20" ht="16.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</row>
    <row r="529" spans="1:20" ht="16.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</row>
    <row r="530" spans="1:20" ht="16.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</row>
    <row r="531" spans="1:20" ht="16.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</row>
    <row r="532" spans="1:20" ht="16.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</row>
    <row r="533" spans="1:20" ht="16.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</row>
    <row r="534" spans="1:20" ht="16.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</row>
    <row r="535" spans="1:20" ht="16.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</row>
    <row r="536" spans="1:20" ht="16.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</row>
    <row r="537" spans="1:20" ht="16.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</row>
    <row r="538" spans="1:20" ht="16.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</row>
    <row r="539" spans="1:20" ht="16.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</row>
    <row r="540" spans="1:20" ht="16.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</row>
    <row r="541" spans="1:20" ht="16.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</row>
    <row r="542" spans="1:20" ht="16.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</row>
    <row r="543" spans="1:20" ht="16.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</row>
    <row r="544" spans="1:20" ht="16.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</row>
    <row r="545" spans="1:20" ht="16.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</row>
    <row r="546" spans="1:20" ht="16.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</row>
    <row r="547" spans="1:20" ht="16.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</row>
    <row r="548" spans="1:20" ht="16.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</row>
    <row r="549" spans="1:20" ht="16.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</row>
    <row r="550" spans="1:20" ht="16.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</row>
    <row r="551" spans="1:20" ht="16.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</row>
    <row r="552" spans="1:20" ht="16.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</row>
    <row r="553" spans="1:20" ht="16.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</row>
    <row r="554" spans="1:20" ht="16.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</row>
    <row r="555" spans="1:20" ht="16.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</row>
    <row r="556" spans="1:20" ht="16.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</row>
    <row r="557" spans="1:20" ht="16.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</row>
    <row r="558" spans="1:20" ht="16.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</row>
    <row r="559" spans="1:20" ht="16.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</row>
    <row r="560" spans="1:20" ht="16.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</row>
    <row r="561" spans="1:20" ht="16.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</row>
    <row r="562" spans="1:20" ht="16.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</row>
    <row r="563" spans="1:20" ht="16.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</row>
    <row r="564" spans="1:20" ht="16.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</row>
    <row r="565" spans="1:20" ht="16.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</row>
    <row r="566" spans="1:20" ht="16.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</row>
    <row r="567" spans="1:20" ht="16.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</row>
    <row r="568" spans="1:20" ht="16.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</row>
    <row r="569" spans="1:20" ht="16.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</row>
    <row r="570" spans="1:20" ht="16.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</row>
    <row r="571" spans="1:20" ht="16.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</row>
    <row r="572" spans="1:20" ht="16.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</row>
    <row r="573" spans="1:20" ht="16.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</row>
    <row r="574" spans="1:20" ht="16.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</row>
    <row r="575" spans="1:20" ht="16.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</row>
    <row r="576" spans="1:20" ht="16.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</row>
    <row r="577" spans="1:20" ht="16.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</row>
    <row r="578" spans="1:20" ht="16.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</row>
    <row r="579" spans="1:20" ht="16.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</row>
    <row r="580" spans="1:20" ht="16.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</row>
    <row r="581" spans="1:20" ht="16.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</row>
    <row r="582" spans="1:20" ht="16.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</row>
    <row r="583" spans="1:20" ht="16.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</row>
    <row r="584" spans="1:20" ht="16.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</row>
    <row r="585" spans="1:20" ht="16.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</row>
    <row r="586" spans="1:20" ht="16.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</row>
    <row r="587" spans="1:20" ht="16.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</row>
    <row r="588" spans="1:20" ht="16.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</row>
    <row r="589" spans="1:20" ht="16.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</row>
    <row r="590" spans="1:20" ht="16.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</row>
    <row r="591" spans="1:20" ht="16.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</row>
    <row r="592" spans="1:20" ht="16.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</row>
    <row r="593" spans="1:20" ht="16.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</row>
    <row r="594" spans="1:20" ht="16.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</row>
    <row r="595" spans="1:20" ht="16.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</row>
    <row r="596" spans="1:20" ht="16.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</row>
    <row r="597" spans="1:20" ht="16.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</row>
    <row r="598" spans="1:20" ht="16.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</row>
    <row r="599" spans="1:20" ht="16.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</row>
    <row r="600" spans="1:20" ht="16.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</row>
    <row r="601" spans="1:20" ht="16.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</row>
    <row r="602" spans="1:20" ht="16.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</row>
    <row r="603" spans="1:20" ht="16.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</row>
    <row r="604" spans="1:20" ht="16.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</row>
    <row r="605" spans="1:20" ht="16.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</row>
    <row r="606" spans="1:20" ht="16.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</row>
    <row r="607" spans="1:20" ht="16.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</row>
    <row r="608" spans="1:20" ht="16.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</row>
    <row r="609" spans="1:20" ht="16.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</row>
    <row r="610" spans="1:20" ht="16.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</row>
    <row r="611" spans="1:20" ht="16.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</row>
    <row r="612" spans="1:20" ht="16.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</row>
    <row r="613" spans="1:20" ht="16.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</row>
    <row r="614" spans="1:20" ht="16.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</row>
    <row r="615" spans="1:20" ht="16.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</row>
    <row r="616" spans="1:20" ht="16.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</row>
    <row r="617" spans="1:20" ht="16.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</row>
    <row r="618" spans="1:20" ht="16.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</row>
    <row r="619" spans="1:20" ht="16.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</row>
    <row r="620" spans="1:20" ht="16.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</row>
    <row r="621" spans="1:20" ht="16.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</row>
    <row r="622" spans="1:20" ht="16.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</row>
    <row r="623" spans="1:20" ht="16.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</row>
    <row r="624" spans="1:20" ht="16.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</row>
    <row r="625" spans="1:20" ht="16.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</row>
    <row r="626" spans="1:20" ht="16.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</row>
    <row r="627" spans="1:20" ht="16.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</row>
    <row r="628" spans="1:20" ht="16.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</row>
    <row r="629" spans="1:20" ht="16.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</row>
    <row r="630" spans="1:20" ht="16.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</row>
    <row r="631" spans="1:20" ht="16.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</row>
    <row r="632" spans="1:20" ht="16.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</row>
    <row r="633" spans="1:20" ht="16.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</row>
    <row r="634" spans="1:20" ht="16.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</row>
    <row r="635" spans="1:20" ht="16.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</row>
    <row r="636" spans="1:20" ht="16.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</row>
    <row r="637" spans="1:20" ht="16.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</row>
    <row r="638" spans="1:20" ht="16.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</row>
    <row r="639" spans="1:20" ht="16.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</row>
    <row r="640" spans="1:20" ht="16.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</row>
    <row r="641" spans="1:20" ht="16.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</row>
    <row r="642" spans="1:20" ht="16.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</row>
    <row r="643" spans="1:20" ht="16.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</row>
    <row r="644" spans="1:20" ht="16.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</row>
    <row r="645" spans="1:20" ht="16.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</row>
    <row r="646" spans="1:20" ht="16.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</row>
    <row r="647" spans="1:20" ht="16.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</row>
    <row r="648" spans="1:20" ht="16.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</row>
    <row r="649" spans="1:20" ht="16.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</row>
    <row r="650" spans="1:20" ht="16.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</row>
    <row r="651" spans="1:20" ht="16.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</row>
    <row r="652" spans="1:20" ht="16.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</row>
    <row r="653" spans="1:20" ht="16.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</row>
    <row r="654" spans="1:20" ht="16.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</row>
    <row r="655" spans="1:20" ht="16.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</row>
    <row r="656" spans="1:20" ht="16.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</row>
    <row r="657" spans="1:20" ht="16.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</row>
    <row r="658" spans="1:20" ht="16.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</row>
    <row r="659" spans="1:20" ht="16.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</row>
    <row r="660" spans="1:20" ht="16.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</row>
    <row r="661" spans="1:20" ht="16.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</row>
    <row r="662" spans="1:20" ht="16.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</row>
    <row r="663" spans="1:20" ht="16.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</row>
    <row r="664" spans="1:20" ht="16.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</row>
    <row r="665" spans="1:20" ht="16.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</row>
    <row r="666" spans="1:20" ht="16.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</row>
    <row r="667" spans="1:20" ht="16.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</row>
    <row r="668" spans="1:20" ht="16.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</row>
    <row r="669" spans="1:20" ht="16.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</row>
    <row r="670" spans="1:20" ht="16.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</row>
    <row r="671" spans="1:20" ht="16.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</row>
    <row r="672" spans="1:20" ht="16.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</row>
    <row r="673" spans="1:20" ht="16.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</row>
    <row r="674" spans="1:20" ht="16.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</row>
    <row r="675" spans="1:20" ht="16.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</row>
    <row r="676" spans="1:20" ht="16.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</row>
    <row r="677" spans="1:20" ht="16.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</row>
    <row r="678" spans="1:20" ht="16.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</row>
    <row r="679" spans="1:20" ht="16.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</row>
    <row r="680" spans="1:20" ht="16.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</row>
    <row r="681" spans="1:20" ht="16.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</row>
    <row r="682" spans="1:20" ht="16.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</row>
    <row r="683" spans="1:20" ht="16.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</row>
    <row r="684" spans="1:20" ht="16.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</row>
    <row r="685" spans="1:20" ht="16.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</row>
    <row r="686" spans="1:20" ht="16.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</row>
    <row r="687" spans="1:20" ht="16.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</row>
    <row r="688" spans="1:20" ht="16.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</row>
    <row r="689" spans="1:20" ht="16.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</row>
    <row r="690" spans="1:20" ht="16.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</row>
    <row r="691" spans="1:20" ht="16.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</row>
    <row r="692" spans="1:20" ht="16.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</row>
    <row r="693" spans="1:20" ht="16.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</row>
    <row r="694" spans="1:20" ht="16.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</row>
    <row r="695" spans="1:20" ht="16.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</row>
    <row r="696" spans="1:20" ht="16.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</row>
    <row r="697" spans="1:20" ht="16.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</row>
    <row r="698" spans="1:20" ht="16.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</row>
    <row r="699" spans="1:20" ht="16.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</row>
    <row r="700" spans="1:20" ht="16.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</row>
    <row r="701" spans="1:20" ht="16.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</row>
    <row r="702" spans="1:20" ht="16.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</row>
    <row r="703" spans="1:20" ht="16.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</row>
    <row r="704" spans="1:20" ht="16.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</row>
    <row r="705" spans="1:20" ht="16.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</row>
    <row r="706" spans="1:20" ht="16.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</row>
    <row r="707" spans="1:20" ht="16.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</row>
    <row r="708" spans="1:20" ht="16.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</row>
    <row r="709" spans="1:20" ht="16.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</row>
    <row r="710" spans="1:20" ht="16.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</row>
    <row r="711" spans="1:20" ht="16.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</row>
    <row r="712" spans="1:20" ht="16.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</row>
    <row r="713" spans="1:20" ht="16.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</row>
    <row r="714" spans="1:20" ht="16.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</row>
    <row r="715" spans="1:20" ht="16.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</row>
    <row r="716" spans="1:20" ht="16.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</row>
    <row r="717" spans="1:20" ht="16.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</row>
    <row r="718" spans="1:20" ht="16.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</row>
    <row r="719" spans="1:20" ht="16.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</row>
    <row r="720" spans="1:20" ht="16.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</row>
    <row r="721" spans="1:20" ht="16.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</row>
    <row r="722" spans="1:20" ht="16.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</row>
    <row r="723" spans="1:20" ht="16.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</row>
    <row r="724" spans="1:20" ht="16.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</row>
    <row r="725" spans="1:20" ht="16.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</row>
    <row r="726" spans="1:20" ht="16.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</row>
    <row r="727" spans="1:20" ht="16.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</row>
    <row r="728" spans="1:20" ht="16.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</row>
    <row r="729" spans="1:20" ht="16.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</row>
    <row r="730" spans="1:20" ht="16.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</row>
    <row r="731" spans="1:20" ht="16.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</row>
    <row r="732" spans="1:20" ht="16.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</row>
    <row r="733" spans="1:20" ht="16.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</row>
    <row r="734" spans="1:20" ht="16.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</row>
    <row r="735" spans="1:20" ht="16.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</row>
    <row r="736" spans="1:20" ht="16.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</row>
    <row r="737" spans="1:20" ht="16.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</row>
    <row r="738" spans="1:20" ht="16.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</row>
    <row r="739" spans="1:20" ht="16.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</row>
    <row r="740" spans="1:20" ht="16.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</row>
    <row r="741" spans="1:20" ht="16.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</row>
    <row r="742" spans="1:20" ht="16.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</row>
    <row r="743" spans="1:20" ht="16.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</row>
    <row r="744" spans="1:20" ht="16.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</row>
    <row r="745" spans="1:20" ht="16.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</row>
    <row r="746" spans="1:20" ht="16.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</row>
    <row r="747" spans="1:20" ht="16.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</row>
    <row r="748" spans="1:20" ht="16.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</row>
    <row r="749" spans="1:20" ht="16.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</row>
    <row r="750" spans="1:20" ht="16.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</row>
    <row r="751" spans="1:20" ht="16.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</row>
    <row r="752" spans="1:20" ht="16.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</row>
    <row r="753" spans="1:20" ht="16.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</row>
    <row r="754" spans="1:20" ht="16.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</row>
    <row r="755" spans="1:20" ht="16.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</row>
    <row r="756" spans="1:20" ht="16.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</row>
    <row r="757" spans="1:20" ht="16.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</row>
    <row r="758" spans="1:20" ht="16.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</row>
    <row r="759" spans="1:20" ht="16.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</row>
    <row r="760" spans="1:20" ht="16.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</row>
    <row r="761" spans="1:20" ht="16.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</row>
    <row r="762" spans="1:20" ht="16.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</row>
    <row r="763" spans="1:20" ht="16.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</row>
    <row r="764" spans="1:20" ht="16.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</row>
    <row r="765" spans="1:20" ht="16.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</row>
    <row r="766" spans="1:20" ht="16.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</row>
    <row r="767" spans="1:20" ht="16.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</row>
    <row r="768" spans="1:20" ht="16.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</row>
    <row r="769" spans="1:20" ht="16.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</row>
    <row r="770" spans="1:20" ht="16.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</row>
    <row r="771" spans="1:20" ht="16.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</row>
    <row r="772" spans="1:20" ht="16.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</row>
    <row r="773" spans="1:20" ht="16.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</row>
    <row r="774" spans="1:20" ht="16.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</row>
    <row r="775" spans="1:20" ht="16.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</row>
    <row r="776" spans="1:20" ht="16.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</row>
    <row r="777" spans="1:20" ht="16.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</row>
    <row r="778" spans="1:20" ht="16.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</row>
    <row r="779" spans="1:20" ht="16.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</row>
    <row r="780" spans="1:20" ht="16.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</row>
    <row r="781" spans="1:20" ht="16.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</row>
    <row r="782" spans="1:20" ht="16.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</row>
    <row r="783" spans="1:20" ht="16.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</row>
    <row r="784" spans="1:20" ht="16.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</row>
    <row r="785" spans="1:20" ht="16.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</row>
    <row r="786" spans="1:20" ht="16.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</row>
    <row r="787" spans="1:20" ht="16.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</row>
    <row r="788" spans="1:20" ht="16.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</row>
    <row r="789" spans="1:20" ht="16.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</row>
    <row r="790" spans="1:20" ht="16.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</row>
    <row r="791" spans="1:20" ht="16.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</row>
    <row r="792" spans="1:20" ht="16.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</row>
    <row r="793" spans="1:20" ht="16.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</row>
    <row r="794" spans="1:20" ht="16.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</row>
    <row r="795" spans="1:20" ht="16.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</row>
    <row r="796" spans="1:20" ht="16.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</row>
    <row r="797" spans="1:20" ht="16.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</row>
    <row r="798" spans="1:20" ht="16.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</row>
    <row r="799" spans="1:20" ht="16.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</row>
    <row r="800" spans="1:20" ht="16.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</row>
    <row r="801" spans="1:20" ht="16.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</row>
    <row r="802" spans="1:20" ht="16.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</row>
    <row r="803" spans="1:20" ht="16.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</row>
    <row r="804" spans="1:20" ht="16.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</row>
    <row r="805" spans="1:20" ht="16.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</row>
    <row r="806" spans="1:20" ht="16.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</row>
    <row r="807" spans="1:20" ht="16.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</row>
    <row r="808" spans="1:20" ht="16.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</row>
    <row r="809" spans="1:20" ht="16.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</row>
    <row r="810" spans="1:20" ht="16.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</row>
    <row r="811" spans="1:20" ht="16.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</row>
    <row r="812" spans="1:20" ht="16.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</row>
    <row r="813" spans="1:20" ht="16.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</row>
    <row r="814" spans="1:20" ht="16.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</row>
    <row r="815" spans="1:20" ht="16.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</row>
    <row r="816" spans="1:20" ht="16.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</row>
    <row r="817" spans="1:20" ht="16.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</row>
    <row r="818" spans="1:20" ht="16.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</row>
    <row r="819" spans="1:20" ht="16.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</row>
    <row r="820" spans="1:20" ht="16.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</row>
    <row r="821" spans="1:20" ht="16.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</row>
    <row r="822" spans="1:20" ht="16.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</row>
    <row r="823" spans="1:20" ht="16.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</row>
    <row r="824" spans="1:20" ht="16.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</row>
    <row r="825" spans="1:20" ht="16.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</row>
    <row r="826" spans="1:20" ht="16.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</row>
    <row r="827" spans="1:20" ht="16.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</row>
    <row r="828" spans="1:20" ht="16.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</row>
    <row r="829" spans="1:20" ht="16.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</row>
    <row r="830" spans="1:20" ht="16.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</row>
    <row r="831" spans="1:20" ht="16.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</row>
    <row r="832" spans="1:20" ht="16.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</row>
    <row r="833" spans="1:20" ht="16.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</row>
    <row r="834" spans="1:20" ht="16.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</row>
    <row r="835" spans="1:20" ht="16.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</row>
    <row r="836" spans="1:20" ht="16.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</row>
    <row r="837" spans="1:20" ht="16.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</row>
    <row r="838" spans="1:20" ht="16.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</row>
    <row r="839" spans="1:20" ht="16.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</row>
    <row r="840" spans="1:20" ht="16.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</row>
    <row r="841" spans="1:20" ht="16.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</row>
    <row r="842" spans="1:20" ht="16.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</row>
    <row r="843" spans="1:20" ht="16.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</row>
    <row r="844" spans="1:20" ht="16.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</row>
    <row r="845" spans="1:20" ht="16.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</row>
    <row r="846" spans="1:20" ht="16.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</row>
    <row r="847" spans="1:20" ht="16.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</row>
    <row r="848" spans="1:20" ht="16.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</row>
    <row r="849" spans="1:20" ht="16.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</row>
    <row r="850" spans="1:20" ht="16.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</row>
    <row r="851" spans="1:20" ht="16.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</row>
    <row r="852" spans="1:20" ht="16.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</row>
    <row r="853" spans="1:20" ht="16.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</row>
    <row r="854" spans="1:20" ht="16.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</row>
    <row r="855" spans="1:20" ht="16.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</row>
    <row r="856" spans="1:20" ht="16.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</row>
    <row r="857" spans="1:20" ht="16.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</row>
    <row r="858" spans="1:20" ht="16.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</row>
    <row r="859" spans="1:20" ht="16.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</row>
    <row r="860" spans="1:20" ht="16.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</row>
    <row r="861" spans="1:20" ht="16.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</row>
    <row r="862" spans="1:20" ht="16.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</row>
    <row r="863" spans="1:20" ht="16.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</row>
    <row r="864" spans="1:20" ht="16.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</row>
    <row r="865" spans="1:20" ht="16.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</row>
    <row r="866" spans="1:20" ht="16.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</row>
    <row r="867" spans="1:20" ht="16.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</row>
    <row r="868" spans="1:20" ht="16.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</row>
    <row r="869" spans="1:20" ht="16.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</row>
    <row r="870" spans="1:20" ht="16.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</row>
    <row r="871" spans="1:20" ht="16.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</row>
    <row r="872" spans="1:20" ht="16.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</row>
    <row r="873" spans="1:20" ht="16.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</row>
    <row r="874" spans="1:20" ht="16.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</row>
    <row r="875" spans="1:20" ht="16.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</row>
    <row r="876" spans="1:20" ht="16.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</row>
    <row r="877" spans="1:20" ht="16.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</row>
    <row r="878" spans="1:20" ht="16.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</row>
    <row r="879" spans="1:20" ht="16.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</row>
    <row r="880" spans="1:20" ht="16.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</row>
    <row r="881" spans="1:20" ht="16.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</row>
    <row r="882" spans="1:20" ht="16.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</row>
    <row r="883" spans="1:20" ht="16.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</row>
    <row r="884" spans="1:20" ht="16.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</row>
    <row r="885" spans="1:20" ht="16.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</row>
    <row r="886" spans="1:20" ht="16.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</row>
    <row r="887" spans="1:20" ht="16.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</row>
    <row r="888" spans="1:20" ht="16.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</row>
    <row r="889" spans="1:20" ht="16.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</row>
    <row r="890" spans="1:20" ht="16.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</row>
  </sheetData>
  <sheetProtection selectLockedCells="1"/>
  <phoneticPr fontId="3" type="noConversion"/>
  <conditionalFormatting sqref="H27 H25 H29 H34 H38">
    <cfRule type="containsText" dxfId="7" priority="9" operator="containsText" text="Out">
      <formula>NOT(ISERROR(SEARCH("Out",H25)))</formula>
    </cfRule>
    <cfRule type="containsText" dxfId="6" priority="10" operator="containsText" text="In">
      <formula>NOT(ISERROR(SEARCH("In",H25)))</formula>
    </cfRule>
  </conditionalFormatting>
  <conditionalFormatting sqref="H22">
    <cfRule type="containsText" dxfId="5" priority="11" operator="containsText" text="Out">
      <formula>NOT(ISERROR(SEARCH("Out",H22)))</formula>
    </cfRule>
    <cfRule type="containsText" dxfId="4" priority="12" operator="containsText" text="In">
      <formula>NOT(ISERROR(SEARCH("In",H22)))</formula>
    </cfRule>
    <cfRule type="containsText" dxfId="3" priority="13" operator="containsText" text="In">
      <formula>NOT(ISERROR(SEARCH("In",H22)))</formula>
    </cfRule>
    <cfRule type="containsText" dxfId="2" priority="14" operator="containsText" text="Out Range">
      <formula>NOT(ISERROR(SEARCH("Out Range",H22)))</formula>
    </cfRule>
    <cfRule type="containsText" dxfId="1" priority="15" operator="containsText" text="In Range">
      <formula>NOT(ISERROR(SEARCH("In Range",H22)))</formula>
    </cfRule>
    <cfRule type="cellIs" dxfId="0" priority="16" operator="equal">
      <formula>"""In Range"""</formula>
    </cfRule>
    <cfRule type="colorScale" priority="17">
      <colorScale>
        <cfvo type="formula" val="&quot;In Range&quot;"/>
        <cfvo type="formula" val="&quot;Out Range&quot;"/>
        <color theme="6"/>
        <color rgb="FFFF0000"/>
      </colorScale>
    </cfRule>
  </conditionalFormatting>
  <pageMargins left="0.7" right="0.7" top="0.75" bottom="0.75" header="0.3" footer="0.3"/>
  <pageSetup paperSize="9" orientation="portrait" horizontalDpi="200" verticalDpi="200" r:id="rId1"/>
  <drawing r:id="rId2"/>
  <legacyDrawing r:id="rId3"/>
  <oleObjects>
    <mc:AlternateContent xmlns:mc="http://schemas.openxmlformats.org/markup-compatibility/2006">
      <mc:Choice Requires="x14">
        <oleObject progId="Visio.Drawing.11" shapeId="1069" r:id="rId4">
          <objectPr defaultSize="0" autoPict="0" r:id="rId5">
            <anchor moveWithCells="1" sizeWithCells="1">
              <from>
                <xdr:col>0</xdr:col>
                <xdr:colOff>374650</xdr:colOff>
                <xdr:row>4</xdr:row>
                <xdr:rowOff>44450</xdr:rowOff>
              </from>
              <to>
                <xdr:col>4</xdr:col>
                <xdr:colOff>311150</xdr:colOff>
                <xdr:row>18</xdr:row>
                <xdr:rowOff>133350</xdr:rowOff>
              </to>
            </anchor>
          </objectPr>
        </oleObject>
      </mc:Choice>
      <mc:Fallback>
        <oleObject progId="Visio.Drawing.11" shapeId="1069" r:id="rId4"/>
      </mc:Fallback>
    </mc:AlternateContent>
  </oleObjec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3987F42-6000-4B74-8EDB-03007475CC2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0B49884-4597-4E0B-9293-CCEEC4D736B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10D5722A-3A16-46E2-AB2C-6280752111ED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2023-10-16T16:34:55Z</dcterms:modified>
</cp:coreProperties>
</file>